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1-4\2024\"/>
    </mc:Choice>
  </mc:AlternateContent>
  <bookViews>
    <workbookView xWindow="0" yWindow="60" windowWidth="2073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9" i="1" l="1"/>
  <c r="I99" i="1"/>
  <c r="H99" i="1"/>
  <c r="G99" i="1"/>
  <c r="J81" i="1"/>
  <c r="I81" i="1"/>
  <c r="H81" i="1"/>
  <c r="G81" i="1"/>
  <c r="F81" i="1"/>
  <c r="F232" i="1" l="1"/>
  <c r="G232" i="1"/>
  <c r="H232" i="1"/>
  <c r="I232" i="1"/>
  <c r="J232" i="1"/>
  <c r="F213" i="1"/>
  <c r="G213" i="1"/>
  <c r="H213" i="1"/>
  <c r="I213" i="1"/>
  <c r="J213" i="1"/>
  <c r="B213" i="1"/>
  <c r="A213" i="1"/>
  <c r="L212" i="1"/>
  <c r="B203" i="1"/>
  <c r="A203" i="1"/>
  <c r="L202" i="1"/>
  <c r="B232" i="1"/>
  <c r="A232" i="1"/>
  <c r="F194" i="1"/>
  <c r="G194" i="1"/>
  <c r="H194" i="1"/>
  <c r="I194" i="1"/>
  <c r="J194" i="1"/>
  <c r="F175" i="1"/>
  <c r="G175" i="1"/>
  <c r="H175" i="1"/>
  <c r="I175" i="1"/>
  <c r="J175" i="1"/>
  <c r="F156" i="1"/>
  <c r="G156" i="1"/>
  <c r="H156" i="1"/>
  <c r="I156" i="1"/>
  <c r="J156" i="1"/>
  <c r="F137" i="1"/>
  <c r="G137" i="1"/>
  <c r="H137" i="1"/>
  <c r="I137" i="1"/>
  <c r="J137" i="1"/>
  <c r="F118" i="1" l="1"/>
  <c r="F99" i="1"/>
  <c r="B118" i="1"/>
  <c r="A118" i="1"/>
  <c r="L117" i="1"/>
  <c r="J117" i="1"/>
  <c r="J118" i="1" s="1"/>
  <c r="I117" i="1"/>
  <c r="I118" i="1" s="1"/>
  <c r="H117" i="1"/>
  <c r="H118" i="1" s="1"/>
  <c r="G117" i="1"/>
  <c r="G118" i="1" s="1"/>
  <c r="F117" i="1"/>
  <c r="A108" i="1"/>
  <c r="L107" i="1"/>
  <c r="G42" i="1" l="1"/>
  <c r="L231" i="1" l="1"/>
  <c r="B222" i="1"/>
  <c r="A222" i="1"/>
  <c r="L221" i="1"/>
  <c r="B194" i="1"/>
  <c r="A194" i="1"/>
  <c r="L193" i="1"/>
  <c r="B184" i="1"/>
  <c r="A184" i="1"/>
  <c r="L183" i="1"/>
  <c r="B175" i="1"/>
  <c r="A175" i="1"/>
  <c r="L174" i="1"/>
  <c r="B165" i="1"/>
  <c r="A165" i="1"/>
  <c r="L164" i="1"/>
  <c r="B156" i="1"/>
  <c r="A156" i="1"/>
  <c r="L155" i="1"/>
  <c r="B146" i="1"/>
  <c r="A146" i="1"/>
  <c r="L145" i="1"/>
  <c r="B137" i="1"/>
  <c r="A137" i="1"/>
  <c r="L136" i="1"/>
  <c r="B127" i="1"/>
  <c r="A127" i="1"/>
  <c r="L126" i="1"/>
  <c r="B90" i="1"/>
  <c r="A90" i="1"/>
  <c r="L89" i="1"/>
  <c r="B81" i="1"/>
  <c r="A81" i="1"/>
  <c r="A99" i="1" s="1"/>
  <c r="L80" i="1"/>
  <c r="B71" i="1"/>
  <c r="A71" i="1"/>
  <c r="L70" i="1"/>
  <c r="B62" i="1"/>
  <c r="A62" i="1"/>
  <c r="L61" i="1"/>
  <c r="J61" i="1"/>
  <c r="J62" i="1" s="1"/>
  <c r="I61" i="1"/>
  <c r="H61" i="1"/>
  <c r="H62" i="1" s="1"/>
  <c r="G61" i="1"/>
  <c r="G62" i="1" s="1"/>
  <c r="F61" i="1"/>
  <c r="B52" i="1"/>
  <c r="A52" i="1"/>
  <c r="L51" i="1"/>
  <c r="I62" i="1"/>
  <c r="B43" i="1"/>
  <c r="A43" i="1"/>
  <c r="J42" i="1"/>
  <c r="I42" i="1"/>
  <c r="H42" i="1"/>
  <c r="H43" i="1" s="1"/>
  <c r="F42" i="1"/>
  <c r="F43" i="1" s="1"/>
  <c r="B33" i="1"/>
  <c r="A33" i="1"/>
  <c r="L32" i="1"/>
  <c r="G43" i="1"/>
  <c r="B24" i="1"/>
  <c r="A24" i="1"/>
  <c r="J23" i="1"/>
  <c r="I23" i="1"/>
  <c r="H23" i="1"/>
  <c r="G23" i="1"/>
  <c r="F23" i="1"/>
  <c r="B14" i="1"/>
  <c r="A14" i="1"/>
  <c r="L13" i="1"/>
  <c r="L233" i="1" s="1"/>
  <c r="J13" i="1"/>
  <c r="I13" i="1"/>
  <c r="H13" i="1"/>
  <c r="G13" i="1"/>
  <c r="F13" i="1"/>
  <c r="F24" i="1" l="1"/>
  <c r="J24" i="1"/>
  <c r="I24" i="1"/>
  <c r="F62" i="1"/>
  <c r="I43" i="1"/>
  <c r="J43" i="1"/>
  <c r="G24" i="1"/>
  <c r="G233" i="1" s="1"/>
  <c r="H24" i="1"/>
  <c r="H233" i="1" s="1"/>
  <c r="F233" i="1" l="1"/>
  <c r="I233" i="1"/>
  <c r="J233" i="1"/>
</calcChain>
</file>

<file path=xl/sharedStrings.xml><?xml version="1.0" encoding="utf-8"?>
<sst xmlns="http://schemas.openxmlformats.org/spreadsheetml/2006/main" count="334" uniqueCount="104">
  <si>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</si>
  <si>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</si>
  <si>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</si>
  <si>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</si>
  <si>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</si>
  <si>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</si>
  <si>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</si>
  <si>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</si>
  <si>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</si>
  <si>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</si>
  <si>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</si>
  <si>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</si>
  <si>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</si>
  <si>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</si>
  <si>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</si>
  <si>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</si>
  <si>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</si>
  <si>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</si>
  <si>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</si>
  <si>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</si>
  <si>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</si>
  <si>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</si>
  <si>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</si>
  <si>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</si>
  <si>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</si>
  <si>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</si>
  <si>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</si>
  <si>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</si>
  <si>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</si>
  <si>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</si>
  <si>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</si>
  <si>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</si>
  <si>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</si>
  <si>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</si>
  <si>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</si>
  <si>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</si>
  <si>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</si>
  <si>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подгарнир</t>
  </si>
  <si>
    <t>сыр</t>
  </si>
  <si>
    <t>гуляш из мясо птицы</t>
  </si>
  <si>
    <t>рис отварной</t>
  </si>
  <si>
    <t>чоко-пай</t>
  </si>
  <si>
    <t>кисель</t>
  </si>
  <si>
    <t>сладкое</t>
  </si>
  <si>
    <t>пр</t>
  </si>
  <si>
    <t>МАОУ "Бальзинская СОШ"</t>
  </si>
  <si>
    <t>винегрет</t>
  </si>
  <si>
    <t>гуляш говяжий</t>
  </si>
  <si>
    <t>макароны отварные</t>
  </si>
  <si>
    <t>хлеб пшеничный</t>
  </si>
  <si>
    <t>Чай с молоком</t>
  </si>
  <si>
    <t>салат из свеклы</t>
  </si>
  <si>
    <t>плов</t>
  </si>
  <si>
    <t>йогурт 3/2%</t>
  </si>
  <si>
    <t>чай с сахаром</t>
  </si>
  <si>
    <t>ПР</t>
  </si>
  <si>
    <t>салат(морковь,чеснок)</t>
  </si>
  <si>
    <t>суп с лапшой</t>
  </si>
  <si>
    <t xml:space="preserve"> голубцы ленивые</t>
  </si>
  <si>
    <t>мандарин</t>
  </si>
  <si>
    <t>54-3м</t>
  </si>
  <si>
    <t>1-4 класс</t>
  </si>
  <si>
    <t>макароны отварные с тушенкой</t>
  </si>
  <si>
    <t>шоколад</t>
  </si>
  <si>
    <t>пюре кортофельное</t>
  </si>
  <si>
    <t>печенье</t>
  </si>
  <si>
    <t>компот</t>
  </si>
  <si>
    <t>сок натуральный</t>
  </si>
  <si>
    <t>груша</t>
  </si>
  <si>
    <t>ГРЕЧКА рассыпчатая</t>
  </si>
  <si>
    <t>ЧАЙ С САХаРОМ</t>
  </si>
  <si>
    <t>плов из говядины</t>
  </si>
  <si>
    <t>рулет бисквит</t>
  </si>
  <si>
    <t>яблоко</t>
  </si>
  <si>
    <t>каша кукурузная</t>
  </si>
  <si>
    <t>яйцо вареное</t>
  </si>
  <si>
    <t>йогурт</t>
  </si>
  <si>
    <t>кофейный напиток на молоке</t>
  </si>
  <si>
    <t>котлеты мясные</t>
  </si>
  <si>
    <t>салат(огурец ,помидор,лук)</t>
  </si>
  <si>
    <t>бананы</t>
  </si>
  <si>
    <t>Салат крабовый</t>
  </si>
  <si>
    <t>рыба</t>
  </si>
  <si>
    <t>пирожное</t>
  </si>
  <si>
    <t>чай с молоком</t>
  </si>
  <si>
    <t>Директор</t>
  </si>
  <si>
    <t>Давыдова О.И.</t>
  </si>
  <si>
    <t>десерт</t>
  </si>
  <si>
    <t>фрукт</t>
  </si>
  <si>
    <t>соус</t>
  </si>
  <si>
    <t>макароны</t>
  </si>
  <si>
    <t>салат кортофельный с яйцом</t>
  </si>
  <si>
    <t>конфеты</t>
  </si>
  <si>
    <t>БОРЩ со сметаной</t>
  </si>
  <si>
    <t>ОВОЩНОЕ РАГУ С ОКОРОЧ</t>
  </si>
  <si>
    <t>суп харчо с мясом</t>
  </si>
  <si>
    <t>маффин</t>
  </si>
  <si>
    <t xml:space="preserve">фрукт </t>
  </si>
  <si>
    <t>Борщ</t>
  </si>
  <si>
    <t>маффины</t>
  </si>
  <si>
    <t>суп гороховый с мясом</t>
  </si>
  <si>
    <t>овощная нарезка</t>
  </si>
  <si>
    <t>котлета с подливом</t>
  </si>
  <si>
    <t>салат крабовый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</si>
</sst>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4" borderId="22" xfId="0" applyNumberFormat="1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4" xfId="0" applyNumberFormat="1" applyFont="1" applyFill="1" applyBorder="1" applyAlignment="1" applyProtection="1">
      <alignment horizontal="center" vertical="top" wrapText="1"/>
      <protection locked="0"/>
    </xf>
    <xf numFmtId="2" fontId="11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49" fontId="11" fillId="4" borderId="5" xfId="0" applyNumberFormat="1" applyFont="1" applyFill="1" applyBorder="1" applyAlignment="1" applyProtection="1">
      <alignment vertical="top" wrapText="1"/>
      <protection locked="0"/>
    </xf>
    <xf numFmtId="49" fontId="11" fillId="4" borderId="22" xfId="0" applyNumberFormat="1" applyFont="1" applyFill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center" vertical="center" wrapText="1"/>
      <protection locked="0"/>
    </xf>
    <xf numFmtId="16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5" xfId="0" applyNumberFormat="1" applyFont="1" applyBorder="1" applyAlignment="1" applyProtection="1">
      <alignment horizontal="center" vertical="center" wrapText="1"/>
      <protection locked="0"/>
    </xf>
    <xf numFmtId="164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4" fontId="1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Protection="1">
      <protection locked="0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4" borderId="2" xfId="0" applyNumberFormat="1" applyFont="1" applyFill="1" applyBorder="1" applyAlignment="1" applyProtection="1">
      <alignment vertical="center" wrapText="1"/>
      <protection locked="0"/>
    </xf>
    <xf numFmtId="0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4" xfId="0" applyNumberFormat="1" applyFont="1" applyFill="1" applyBorder="1" applyAlignment="1" applyProtection="1">
      <alignment vertical="top" wrapText="1"/>
      <protection locked="0"/>
    </xf>
    <xf numFmtId="0" fontId="17" fillId="4" borderId="6" xfId="0" applyNumberFormat="1" applyFont="1" applyFill="1" applyBorder="1" applyAlignment="1" applyProtection="1">
      <alignment horizontal="center" vertical="top" wrapText="1"/>
      <protection locked="0"/>
    </xf>
    <xf numFmtId="2" fontId="17" fillId="4" borderId="6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49" fontId="17" fillId="4" borderId="2" xfId="0" applyNumberFormat="1" applyFont="1" applyFill="1" applyBorder="1" applyAlignment="1" applyProtection="1">
      <alignment horizontal="left" vertical="top" wrapText="1"/>
      <protection locked="0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4" xfId="0" applyNumberFormat="1" applyFont="1" applyFill="1" applyBorder="1" applyAlignment="1" applyProtection="1">
      <alignment vertical="top" wrapText="1"/>
      <protection locked="0"/>
    </xf>
    <xf numFmtId="0" fontId="1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1" fillId="4" borderId="6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2" xfId="0" applyNumberFormat="1" applyFont="1" applyBorder="1" applyAlignment="1" applyProtection="1">
      <alignment horizontal="left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25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0" fillId="5" borderId="2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0" fontId="0" fillId="5" borderId="5" xfId="0" applyFill="1" applyBorder="1" applyAlignment="1" applyProtection="1">
      <alignment wrapText="1"/>
      <protection locked="0"/>
    </xf>
    <xf numFmtId="0" fontId="0" fillId="5" borderId="5" xfId="0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1" fontId="2" fillId="0" borderId="10" xfId="0" applyNumberFormat="1" applyFont="1" applyBorder="1" applyAlignment="1">
      <alignment horizontal="center"/>
    </xf>
    <xf numFmtId="0" fontId="1" fillId="5" borderId="2" xfId="0" applyFont="1" applyFill="1" applyBorder="1" applyProtection="1"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1" fillId="5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1" fontId="0" fillId="5" borderId="4" xfId="0" applyNumberFormat="1" applyFill="1" applyBorder="1" applyAlignment="1" applyProtection="1">
      <alignment horizontal="right"/>
      <protection locked="0"/>
    </xf>
    <xf numFmtId="0" fontId="0" fillId="5" borderId="4" xfId="0" applyFill="1" applyBorder="1" applyAlignment="1" applyProtection="1">
      <alignment horizontal="left" wrapText="1"/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B223" sqref="B2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4" t="s">
        <v>45</v>
      </c>
      <c r="D1" s="145"/>
      <c r="E1" s="145"/>
      <c r="F1" s="12" t="s">
        <v>15</v>
      </c>
      <c r="G1" s="2" t="s">
        <v>16</v>
      </c>
      <c r="H1" s="146" t="s">
        <v>85</v>
      </c>
      <c r="I1" s="147"/>
      <c r="J1" s="147"/>
      <c r="K1" s="147"/>
    </row>
    <row r="2" spans="1:12" ht="18" x14ac:dyDescent="0.2">
      <c r="A2" s="35" t="s">
        <v>6</v>
      </c>
      <c r="C2" s="2"/>
      <c r="G2" s="2" t="s">
        <v>17</v>
      </c>
      <c r="H2" s="146" t="s">
        <v>86</v>
      </c>
      <c r="I2" s="147"/>
      <c r="J2" s="147"/>
      <c r="K2" s="147"/>
    </row>
    <row r="3" spans="1:12" ht="17.25" customHeight="1" x14ac:dyDescent="0.2">
      <c r="A3" s="4" t="s">
        <v>8</v>
      </c>
      <c r="C3" s="2"/>
      <c r="D3" s="3"/>
      <c r="E3" s="38" t="s">
        <v>61</v>
      </c>
      <c r="G3" s="2" t="s">
        <v>18</v>
      </c>
      <c r="H3" s="46">
        <v>1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/>
      <c r="F6" s="50"/>
      <c r="G6" s="51"/>
      <c r="H6" s="51"/>
      <c r="I6" s="51"/>
      <c r="J6" s="51"/>
      <c r="K6" s="52"/>
      <c r="L6" s="39"/>
    </row>
    <row r="7" spans="1:12" ht="15" x14ac:dyDescent="0.25">
      <c r="A7" s="23"/>
      <c r="B7" s="15"/>
      <c r="C7" s="11"/>
      <c r="D7" s="6"/>
      <c r="E7" s="53"/>
      <c r="F7" s="54"/>
      <c r="G7" s="55"/>
      <c r="H7" s="55"/>
      <c r="I7" s="55"/>
      <c r="J7" s="55"/>
      <c r="K7" s="56"/>
      <c r="L7" s="41"/>
    </row>
    <row r="8" spans="1:12" ht="15" x14ac:dyDescent="0.25">
      <c r="A8" s="23"/>
      <c r="B8" s="15"/>
      <c r="C8" s="11"/>
      <c r="D8" s="7" t="s">
        <v>21</v>
      </c>
      <c r="E8" s="53"/>
      <c r="F8" s="57"/>
      <c r="G8" s="58"/>
      <c r="H8" s="58"/>
      <c r="I8" s="58"/>
      <c r="J8" s="58"/>
      <c r="K8" s="52"/>
      <c r="L8" s="41"/>
    </row>
    <row r="9" spans="1:12" ht="15" x14ac:dyDescent="0.25">
      <c r="A9" s="23"/>
      <c r="B9" s="15"/>
      <c r="C9" s="11"/>
      <c r="D9" s="7" t="s">
        <v>22</v>
      </c>
      <c r="E9" s="53"/>
      <c r="F9" s="57"/>
      <c r="G9" s="59"/>
      <c r="H9" s="59"/>
      <c r="I9" s="59"/>
      <c r="J9" s="59"/>
      <c r="K9" s="60"/>
      <c r="L9" s="41"/>
    </row>
    <row r="10" spans="1:12" ht="15" x14ac:dyDescent="0.25">
      <c r="A10" s="23"/>
      <c r="B10" s="15"/>
      <c r="C10" s="11"/>
      <c r="D10" s="7" t="s">
        <v>23</v>
      </c>
      <c r="E10" s="53"/>
      <c r="F10" s="61"/>
      <c r="G10" s="62"/>
      <c r="H10" s="62"/>
      <c r="I10" s="62"/>
      <c r="J10" s="62"/>
      <c r="K10" s="60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8" t="s">
        <v>25</v>
      </c>
      <c r="E14" s="104" t="s">
        <v>38</v>
      </c>
      <c r="F14" s="105">
        <v>60</v>
      </c>
      <c r="G14" s="106">
        <v>1</v>
      </c>
      <c r="H14" s="106">
        <v>6</v>
      </c>
      <c r="I14" s="107">
        <v>2</v>
      </c>
      <c r="J14" s="106">
        <v>65</v>
      </c>
      <c r="K14" s="112"/>
      <c r="L14" s="41"/>
    </row>
    <row r="15" spans="1:12" ht="15" x14ac:dyDescent="0.25">
      <c r="A15" s="23"/>
      <c r="B15" s="15"/>
      <c r="C15" s="11"/>
      <c r="D15" s="7" t="s">
        <v>26</v>
      </c>
      <c r="E15" s="108"/>
      <c r="F15" s="109"/>
      <c r="G15" s="110"/>
      <c r="H15" s="110"/>
      <c r="I15" s="111"/>
      <c r="J15" s="110"/>
      <c r="K15" s="113"/>
      <c r="L15" s="41"/>
    </row>
    <row r="16" spans="1:12" ht="15" x14ac:dyDescent="0.25">
      <c r="A16" s="23"/>
      <c r="B16" s="15"/>
      <c r="C16" s="11"/>
      <c r="D16" s="7" t="s">
        <v>27</v>
      </c>
      <c r="E16" s="108" t="s">
        <v>39</v>
      </c>
      <c r="F16" s="109">
        <v>100</v>
      </c>
      <c r="G16" s="110">
        <v>13</v>
      </c>
      <c r="H16" s="110">
        <v>3</v>
      </c>
      <c r="I16" s="111">
        <v>2</v>
      </c>
      <c r="J16" s="110">
        <v>162</v>
      </c>
      <c r="K16" s="113">
        <v>413</v>
      </c>
      <c r="L16" s="41"/>
    </row>
    <row r="17" spans="1:12" ht="15" x14ac:dyDescent="0.25">
      <c r="A17" s="23"/>
      <c r="B17" s="15"/>
      <c r="C17" s="11"/>
      <c r="D17" s="7" t="s">
        <v>28</v>
      </c>
      <c r="E17" s="108" t="s">
        <v>40</v>
      </c>
      <c r="F17" s="109">
        <v>250</v>
      </c>
      <c r="G17" s="110">
        <v>1</v>
      </c>
      <c r="H17" s="110">
        <v>5</v>
      </c>
      <c r="I17" s="111">
        <v>8</v>
      </c>
      <c r="J17" s="110">
        <v>182</v>
      </c>
      <c r="K17" s="113">
        <v>511</v>
      </c>
      <c r="L17" s="41"/>
    </row>
    <row r="18" spans="1:12" ht="15" x14ac:dyDescent="0.25">
      <c r="A18" s="23"/>
      <c r="B18" s="15"/>
      <c r="C18" s="11"/>
      <c r="D18" s="7" t="s">
        <v>43</v>
      </c>
      <c r="E18" s="108" t="s">
        <v>41</v>
      </c>
      <c r="F18" s="109">
        <v>30</v>
      </c>
      <c r="G18" s="110">
        <v>2</v>
      </c>
      <c r="H18" s="110">
        <v>5</v>
      </c>
      <c r="I18" s="111">
        <v>18</v>
      </c>
      <c r="J18" s="110">
        <v>129</v>
      </c>
      <c r="K18" s="113" t="s">
        <v>44</v>
      </c>
      <c r="L18" s="41"/>
    </row>
    <row r="19" spans="1:12" ht="15" x14ac:dyDescent="0.25">
      <c r="A19" s="23"/>
      <c r="B19" s="15"/>
      <c r="C19" s="11"/>
      <c r="D19" s="7" t="s">
        <v>30</v>
      </c>
      <c r="E19" s="108" t="s">
        <v>22</v>
      </c>
      <c r="F19" s="109">
        <v>60</v>
      </c>
      <c r="G19" s="110">
        <v>4</v>
      </c>
      <c r="H19" s="110">
        <v>0</v>
      </c>
      <c r="I19" s="111">
        <v>20</v>
      </c>
      <c r="J19" s="110">
        <v>94</v>
      </c>
      <c r="K19" s="113">
        <v>349</v>
      </c>
      <c r="L19" s="41"/>
    </row>
    <row r="20" spans="1:12" ht="15" x14ac:dyDescent="0.25">
      <c r="A20" s="23"/>
      <c r="B20" s="15"/>
      <c r="C20" s="11"/>
      <c r="D20" s="7" t="s">
        <v>29</v>
      </c>
      <c r="E20" s="108" t="s">
        <v>42</v>
      </c>
      <c r="F20" s="109">
        <v>200</v>
      </c>
      <c r="G20" s="110">
        <v>1</v>
      </c>
      <c r="H20" s="110">
        <v>1</v>
      </c>
      <c r="I20" s="111">
        <v>23</v>
      </c>
      <c r="J20" s="110">
        <v>88</v>
      </c>
      <c r="K20" s="113">
        <v>648</v>
      </c>
      <c r="L20" s="41"/>
    </row>
    <row r="21" spans="1:12" ht="15" x14ac:dyDescent="0.25">
      <c r="A21" s="23"/>
      <c r="B21" s="15"/>
      <c r="C21" s="11"/>
      <c r="D21" s="6" t="s">
        <v>97</v>
      </c>
      <c r="E21" s="40" t="s">
        <v>73</v>
      </c>
      <c r="F21" s="133">
        <v>150</v>
      </c>
      <c r="G21" s="133">
        <v>1</v>
      </c>
      <c r="H21" s="133">
        <v>1</v>
      </c>
      <c r="I21" s="133">
        <v>22</v>
      </c>
      <c r="J21" s="133">
        <v>84</v>
      </c>
      <c r="K21" s="134" t="s">
        <v>44</v>
      </c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850</v>
      </c>
      <c r="G23" s="19">
        <f>SUM(G14:G22)</f>
        <v>23</v>
      </c>
      <c r="H23" s="19">
        <f>SUM(H14:H22)</f>
        <v>21</v>
      </c>
      <c r="I23" s="19">
        <f>SUM(I14:I22)</f>
        <v>95</v>
      </c>
      <c r="J23" s="19">
        <f>SUM(J14:J22)</f>
        <v>804</v>
      </c>
      <c r="K23" s="25"/>
      <c r="L23" s="19"/>
    </row>
    <row r="24" spans="1:12" ht="15" customHeight="1" thickBot="1" x14ac:dyDescent="0.25">
      <c r="A24" s="29">
        <f>A6</f>
        <v>1</v>
      </c>
      <c r="B24" s="30">
        <f>B6</f>
        <v>1</v>
      </c>
      <c r="C24" s="142" t="s">
        <v>4</v>
      </c>
      <c r="D24" s="143"/>
      <c r="E24" s="31"/>
      <c r="F24" s="32">
        <f>F13+F23</f>
        <v>850</v>
      </c>
      <c r="G24" s="32">
        <f>G13+G23</f>
        <v>23</v>
      </c>
      <c r="H24" s="32">
        <f>H13+H23</f>
        <v>21</v>
      </c>
      <c r="I24" s="32">
        <f>I13+I23</f>
        <v>95</v>
      </c>
      <c r="J24" s="32">
        <f>J13+J23</f>
        <v>804</v>
      </c>
      <c r="K24" s="32"/>
      <c r="L24" s="32">
        <v>98.45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3"/>
      <c r="F25" s="61"/>
      <c r="G25" s="65"/>
      <c r="H25" s="65"/>
      <c r="I25" s="65"/>
      <c r="J25" s="65"/>
      <c r="K25" s="52"/>
      <c r="L25" s="39"/>
    </row>
    <row r="26" spans="1:12" ht="15" x14ac:dyDescent="0.25">
      <c r="A26" s="14"/>
      <c r="B26" s="15"/>
      <c r="C26" s="11"/>
      <c r="D26" s="6"/>
      <c r="E26" s="53"/>
      <c r="F26" s="57"/>
      <c r="G26" s="70"/>
      <c r="H26" s="58"/>
      <c r="I26" s="58"/>
      <c r="J26" s="58"/>
      <c r="K26" s="52"/>
      <c r="L26" s="41"/>
    </row>
    <row r="27" spans="1:12" ht="15" x14ac:dyDescent="0.25">
      <c r="A27" s="14"/>
      <c r="B27" s="15"/>
      <c r="C27" s="11"/>
      <c r="D27" s="7" t="s">
        <v>21</v>
      </c>
      <c r="E27" s="71"/>
      <c r="F27" s="72"/>
      <c r="G27" s="66"/>
      <c r="H27" s="66"/>
      <c r="I27" s="66"/>
      <c r="J27" s="66"/>
      <c r="K27" s="73"/>
      <c r="L27" s="41"/>
    </row>
    <row r="28" spans="1:12" ht="15" x14ac:dyDescent="0.25">
      <c r="A28" s="14"/>
      <c r="B28" s="15"/>
      <c r="C28" s="11"/>
      <c r="D28" s="7" t="s">
        <v>22</v>
      </c>
      <c r="E28" s="53"/>
      <c r="F28" s="57"/>
      <c r="G28" s="59"/>
      <c r="H28" s="59"/>
      <c r="I28" s="59"/>
      <c r="J28" s="59"/>
      <c r="K28" s="60"/>
      <c r="L28" s="41"/>
    </row>
    <row r="29" spans="1:12" ht="15" x14ac:dyDescent="0.2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37</v>
      </c>
      <c r="E30" s="49"/>
      <c r="F30" s="65"/>
      <c r="G30" s="62"/>
      <c r="H30" s="62"/>
      <c r="I30" s="62"/>
      <c r="J30" s="62"/>
      <c r="K30" s="52"/>
      <c r="L30" s="41"/>
    </row>
    <row r="31" spans="1:12" ht="15" x14ac:dyDescent="0.25">
      <c r="A31" s="14"/>
      <c r="B31" s="15"/>
      <c r="C31" s="11"/>
      <c r="D31" s="6"/>
      <c r="E31" s="68"/>
      <c r="F31" s="69"/>
      <c r="G31" s="70"/>
      <c r="H31" s="58"/>
      <c r="I31" s="58"/>
      <c r="J31" s="58"/>
      <c r="K31" s="52"/>
      <c r="L31" s="41"/>
    </row>
    <row r="32" spans="1:12" ht="15" x14ac:dyDescent="0.25">
      <c r="A32" s="16"/>
      <c r="B32" s="17"/>
      <c r="C32" s="8"/>
      <c r="D32" s="18" t="s">
        <v>31</v>
      </c>
      <c r="E32" s="9"/>
      <c r="F32" s="19"/>
      <c r="G32" s="19"/>
      <c r="H32" s="19"/>
      <c r="I32" s="19"/>
      <c r="J32" s="19"/>
      <c r="K32" s="25"/>
      <c r="L32" s="19">
        <f t="shared" ref="L32" si="2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8" t="s">
        <v>25</v>
      </c>
      <c r="E33" s="104" t="s">
        <v>46</v>
      </c>
      <c r="F33" s="105">
        <v>100</v>
      </c>
      <c r="G33" s="106">
        <v>1</v>
      </c>
      <c r="H33" s="106">
        <v>5</v>
      </c>
      <c r="I33" s="107">
        <v>5</v>
      </c>
      <c r="J33" s="106">
        <v>69</v>
      </c>
      <c r="K33" s="112">
        <v>71</v>
      </c>
      <c r="L33" s="41"/>
    </row>
    <row r="34" spans="1:12" ht="15" x14ac:dyDescent="0.25">
      <c r="A34" s="14"/>
      <c r="B34" s="15"/>
      <c r="C34" s="11"/>
      <c r="D34" s="7" t="s">
        <v>26</v>
      </c>
      <c r="E34" s="108" t="s">
        <v>98</v>
      </c>
      <c r="F34" s="109">
        <v>200</v>
      </c>
      <c r="G34" s="110">
        <v>1</v>
      </c>
      <c r="H34" s="110">
        <v>5</v>
      </c>
      <c r="I34" s="111">
        <v>7</v>
      </c>
      <c r="J34" s="110">
        <v>81</v>
      </c>
      <c r="K34" s="113">
        <v>110</v>
      </c>
      <c r="L34" s="41"/>
    </row>
    <row r="35" spans="1:12" ht="15" x14ac:dyDescent="0.25">
      <c r="A35" s="14"/>
      <c r="B35" s="15"/>
      <c r="C35" s="11"/>
      <c r="D35" s="7" t="s">
        <v>27</v>
      </c>
      <c r="E35" s="108" t="s">
        <v>47</v>
      </c>
      <c r="F35" s="109">
        <v>100</v>
      </c>
      <c r="G35" s="110">
        <v>11</v>
      </c>
      <c r="H35" s="110">
        <v>14</v>
      </c>
      <c r="I35" s="111">
        <v>4</v>
      </c>
      <c r="J35" s="110">
        <v>203</v>
      </c>
      <c r="K35" s="113">
        <v>437</v>
      </c>
      <c r="L35" s="41"/>
    </row>
    <row r="36" spans="1:12" ht="15" x14ac:dyDescent="0.25">
      <c r="A36" s="14"/>
      <c r="B36" s="15"/>
      <c r="C36" s="11"/>
      <c r="D36" s="7" t="s">
        <v>28</v>
      </c>
      <c r="E36" s="108" t="s">
        <v>48</v>
      </c>
      <c r="F36" s="109">
        <v>200</v>
      </c>
      <c r="G36" s="110">
        <v>6</v>
      </c>
      <c r="H36" s="110">
        <v>3</v>
      </c>
      <c r="I36" s="111">
        <v>38</v>
      </c>
      <c r="J36" s="110">
        <v>198</v>
      </c>
      <c r="K36" s="113">
        <v>332</v>
      </c>
      <c r="L36" s="41"/>
    </row>
    <row r="37" spans="1:12" ht="15" x14ac:dyDescent="0.25">
      <c r="A37" s="14"/>
      <c r="B37" s="15"/>
      <c r="C37" s="11"/>
      <c r="D37" s="7" t="s">
        <v>43</v>
      </c>
      <c r="E37" s="108" t="s">
        <v>63</v>
      </c>
      <c r="F37" s="109">
        <v>85</v>
      </c>
      <c r="G37" s="110">
        <v>16</v>
      </c>
      <c r="H37" s="110">
        <v>2</v>
      </c>
      <c r="I37" s="111">
        <v>36</v>
      </c>
      <c r="J37" s="110">
        <v>270</v>
      </c>
      <c r="K37" s="113" t="s">
        <v>44</v>
      </c>
      <c r="L37" s="41"/>
    </row>
    <row r="38" spans="1:12" ht="15" x14ac:dyDescent="0.25">
      <c r="A38" s="14"/>
      <c r="B38" s="15"/>
      <c r="C38" s="11"/>
      <c r="D38" s="7" t="s">
        <v>30</v>
      </c>
      <c r="E38" s="108" t="s">
        <v>49</v>
      </c>
      <c r="F38" s="109">
        <v>60</v>
      </c>
      <c r="G38" s="110">
        <v>3.16</v>
      </c>
      <c r="H38" s="110">
        <v>0.4</v>
      </c>
      <c r="I38" s="111">
        <v>19.32</v>
      </c>
      <c r="J38" s="110">
        <v>93.52</v>
      </c>
      <c r="K38" s="113">
        <v>349</v>
      </c>
      <c r="L38" s="41"/>
    </row>
    <row r="39" spans="1:12" ht="15" x14ac:dyDescent="0.25">
      <c r="A39" s="14"/>
      <c r="B39" s="15"/>
      <c r="C39" s="11"/>
      <c r="D39" s="7" t="s">
        <v>29</v>
      </c>
      <c r="E39" s="108" t="s">
        <v>50</v>
      </c>
      <c r="F39" s="109">
        <v>200</v>
      </c>
      <c r="G39" s="110">
        <v>0.53</v>
      </c>
      <c r="H39" s="110">
        <v>1.2</v>
      </c>
      <c r="I39" s="111">
        <v>9.8699999999999992</v>
      </c>
      <c r="J39" s="110">
        <v>41.6</v>
      </c>
      <c r="K39" s="113">
        <v>945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945</v>
      </c>
      <c r="G42" s="114">
        <f>SUM(G33:G41)</f>
        <v>38.69</v>
      </c>
      <c r="H42" s="19">
        <f t="shared" ref="H42" si="3">SUM(H33:H41)</f>
        <v>30.599999999999998</v>
      </c>
      <c r="I42" s="19">
        <f t="shared" ref="I42" si="4">SUM(I33:I41)</f>
        <v>119.19</v>
      </c>
      <c r="J42" s="19">
        <f t="shared" ref="J42" si="5">SUM(J33:J41)</f>
        <v>956.12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142" t="s">
        <v>4</v>
      </c>
      <c r="D43" s="143"/>
      <c r="E43" s="31"/>
      <c r="F43" s="32">
        <f>F32+F42</f>
        <v>945</v>
      </c>
      <c r="G43" s="32">
        <f t="shared" ref="G43" si="6">G32+G42</f>
        <v>38.69</v>
      </c>
      <c r="H43" s="32">
        <f t="shared" ref="H43" si="7">H32+H42</f>
        <v>30.599999999999998</v>
      </c>
      <c r="I43" s="32">
        <f t="shared" ref="I43" si="8">I32+I42</f>
        <v>119.19</v>
      </c>
      <c r="J43" s="32">
        <f t="shared" ref="J43" si="9">J32+J42</f>
        <v>956.12</v>
      </c>
      <c r="K43" s="32"/>
      <c r="L43" s="32">
        <v>98.45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3"/>
      <c r="F44" s="54"/>
      <c r="G44" s="55"/>
      <c r="H44" s="55"/>
      <c r="I44" s="55"/>
      <c r="J44" s="55"/>
      <c r="K44" s="52"/>
      <c r="L44" s="39"/>
    </row>
    <row r="45" spans="1:12" ht="15" x14ac:dyDescent="0.25">
      <c r="A45" s="23"/>
      <c r="B45" s="15"/>
      <c r="C45" s="11"/>
      <c r="D45" s="6"/>
      <c r="E45" s="53"/>
      <c r="F45" s="69"/>
      <c r="G45" s="58"/>
      <c r="H45" s="58"/>
      <c r="I45" s="58"/>
      <c r="J45" s="58"/>
      <c r="K45" s="56"/>
      <c r="L45" s="41"/>
    </row>
    <row r="46" spans="1:12" ht="15" x14ac:dyDescent="0.25">
      <c r="A46" s="23"/>
      <c r="B46" s="15"/>
      <c r="C46" s="11"/>
      <c r="D46" s="7" t="s">
        <v>21</v>
      </c>
      <c r="E46" s="53"/>
      <c r="F46" s="54"/>
      <c r="G46" s="55"/>
      <c r="H46" s="55"/>
      <c r="I46" s="55"/>
      <c r="J46" s="55"/>
      <c r="K46" s="52"/>
      <c r="L46" s="41"/>
    </row>
    <row r="47" spans="1:12" ht="15" x14ac:dyDescent="0.25">
      <c r="A47" s="23"/>
      <c r="B47" s="15"/>
      <c r="C47" s="11"/>
      <c r="D47" s="7" t="s">
        <v>22</v>
      </c>
      <c r="E47" s="53"/>
      <c r="F47" s="57"/>
      <c r="G47" s="59"/>
      <c r="H47" s="59"/>
      <c r="I47" s="59"/>
      <c r="J47" s="59"/>
      <c r="K47" s="60"/>
      <c r="L47" s="41"/>
    </row>
    <row r="48" spans="1:12" ht="15" x14ac:dyDescent="0.25">
      <c r="A48" s="23"/>
      <c r="B48" s="15"/>
      <c r="C48" s="11"/>
      <c r="D48" s="7" t="s">
        <v>23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64"/>
      <c r="F49" s="74"/>
      <c r="G49" s="75"/>
      <c r="H49" s="75"/>
      <c r="I49" s="75"/>
      <c r="J49" s="76"/>
      <c r="K49" s="77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28" t="s">
        <v>31</v>
      </c>
      <c r="E51" s="129"/>
      <c r="F51" s="130"/>
      <c r="G51" s="130"/>
      <c r="H51" s="130"/>
      <c r="I51" s="130"/>
      <c r="J51" s="130"/>
      <c r="K51" s="131"/>
      <c r="L51" s="19">
        <f t="shared" ref="L51" si="10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20</v>
      </c>
      <c r="E52" s="108" t="s">
        <v>78</v>
      </c>
      <c r="F52" s="109">
        <v>100</v>
      </c>
      <c r="G52" s="109">
        <v>15.6</v>
      </c>
      <c r="H52" s="109">
        <v>12</v>
      </c>
      <c r="I52" s="109">
        <v>16</v>
      </c>
      <c r="J52" s="109">
        <v>228.75</v>
      </c>
      <c r="K52" s="113">
        <v>608</v>
      </c>
      <c r="L52" s="41"/>
    </row>
    <row r="53" spans="1:12" ht="15" x14ac:dyDescent="0.25">
      <c r="A53" s="23"/>
      <c r="B53" s="15"/>
      <c r="C53" s="11"/>
      <c r="D53" s="7" t="s">
        <v>21</v>
      </c>
      <c r="E53" s="108" t="s">
        <v>67</v>
      </c>
      <c r="F53" s="109">
        <v>200</v>
      </c>
      <c r="G53" s="109">
        <v>0.05</v>
      </c>
      <c r="H53" s="109">
        <v>0.01</v>
      </c>
      <c r="I53" s="109">
        <v>10</v>
      </c>
      <c r="J53" s="109">
        <v>38</v>
      </c>
      <c r="K53" s="113" t="s">
        <v>44</v>
      </c>
      <c r="L53" s="41"/>
    </row>
    <row r="54" spans="1:12" ht="15" x14ac:dyDescent="0.25">
      <c r="A54" s="23"/>
      <c r="B54" s="15"/>
      <c r="C54" s="11"/>
      <c r="D54" s="7" t="s">
        <v>22</v>
      </c>
      <c r="E54" s="108" t="s">
        <v>49</v>
      </c>
      <c r="F54" s="109">
        <v>60</v>
      </c>
      <c r="G54" s="109">
        <v>4</v>
      </c>
      <c r="H54" s="109">
        <v>0.4</v>
      </c>
      <c r="I54" s="109">
        <v>20</v>
      </c>
      <c r="J54" s="109">
        <v>94</v>
      </c>
      <c r="K54" s="113">
        <v>349</v>
      </c>
      <c r="L54" s="41"/>
    </row>
    <row r="55" spans="1:12" ht="15" x14ac:dyDescent="0.25">
      <c r="A55" s="23"/>
      <c r="B55" s="15"/>
      <c r="C55" s="11"/>
      <c r="D55" s="127" t="s">
        <v>28</v>
      </c>
      <c r="E55" s="108" t="s">
        <v>90</v>
      </c>
      <c r="F55" s="109">
        <v>200</v>
      </c>
      <c r="G55" s="109">
        <v>9</v>
      </c>
      <c r="H55" s="109">
        <v>7</v>
      </c>
      <c r="I55" s="109">
        <v>39</v>
      </c>
      <c r="J55" s="109">
        <v>247</v>
      </c>
      <c r="K55" s="113">
        <v>302</v>
      </c>
      <c r="L55" s="41"/>
    </row>
    <row r="56" spans="1:12" ht="15" x14ac:dyDescent="0.25">
      <c r="A56" s="23"/>
      <c r="B56" s="15"/>
      <c r="C56" s="11"/>
      <c r="D56" s="127" t="s">
        <v>25</v>
      </c>
      <c r="E56" s="132" t="s">
        <v>79</v>
      </c>
      <c r="F56" s="109">
        <v>100</v>
      </c>
      <c r="G56" s="109">
        <v>1</v>
      </c>
      <c r="H56" s="109">
        <v>6</v>
      </c>
      <c r="I56" s="109">
        <v>9</v>
      </c>
      <c r="J56" s="109">
        <v>94</v>
      </c>
      <c r="K56" s="113"/>
      <c r="L56" s="41"/>
    </row>
    <row r="57" spans="1:12" ht="15" x14ac:dyDescent="0.25">
      <c r="A57" s="23"/>
      <c r="B57" s="15"/>
      <c r="C57" s="11"/>
      <c r="D57" s="7" t="s">
        <v>23</v>
      </c>
      <c r="E57" s="40" t="s">
        <v>80</v>
      </c>
      <c r="F57" s="109">
        <v>150</v>
      </c>
      <c r="G57" s="109">
        <v>1</v>
      </c>
      <c r="H57" s="109">
        <v>1</v>
      </c>
      <c r="I57" s="109">
        <v>22</v>
      </c>
      <c r="J57" s="109">
        <v>84</v>
      </c>
      <c r="K57" s="113" t="s">
        <v>44</v>
      </c>
      <c r="L57" s="41"/>
    </row>
    <row r="58" spans="1:12" ht="15" x14ac:dyDescent="0.25">
      <c r="A58" s="23"/>
      <c r="B58" s="15"/>
      <c r="C58" s="11"/>
      <c r="D58" s="7" t="s">
        <v>43</v>
      </c>
      <c r="E58" s="40" t="s">
        <v>92</v>
      </c>
      <c r="F58" s="41">
        <v>40</v>
      </c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850</v>
      </c>
      <c r="G61" s="19">
        <f t="shared" ref="G61" si="11">SUM(G52:G60)</f>
        <v>30.65</v>
      </c>
      <c r="H61" s="19">
        <f t="shared" ref="H61" si="12">SUM(H52:H60)</f>
        <v>26.41</v>
      </c>
      <c r="I61" s="19">
        <f t="shared" ref="I61" si="13">SUM(I52:I60)</f>
        <v>116</v>
      </c>
      <c r="J61" s="19">
        <f t="shared" ref="J61:L61" si="14">SUM(J52:J60)</f>
        <v>785.75</v>
      </c>
      <c r="K61" s="25"/>
      <c r="L61" s="19">
        <f t="shared" si="1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42" t="s">
        <v>4</v>
      </c>
      <c r="D62" s="143"/>
      <c r="E62" s="31"/>
      <c r="F62" s="32">
        <f>F51+F61</f>
        <v>850</v>
      </c>
      <c r="G62" s="32">
        <f t="shared" ref="G62" si="15">G51+G61</f>
        <v>30.65</v>
      </c>
      <c r="H62" s="32">
        <f t="shared" ref="H62" si="16">H51+H61</f>
        <v>26.41</v>
      </c>
      <c r="I62" s="32">
        <f t="shared" ref="I62" si="17">I51+I61</f>
        <v>116</v>
      </c>
      <c r="J62" s="32">
        <f t="shared" ref="J62" si="18">J51+J61</f>
        <v>785.75</v>
      </c>
      <c r="K62" s="32"/>
      <c r="L62" s="32">
        <v>98.45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3"/>
      <c r="F63" s="57"/>
      <c r="G63" s="58"/>
      <c r="H63" s="58"/>
      <c r="I63" s="58"/>
      <c r="J63" s="58"/>
      <c r="K63" s="52"/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21</v>
      </c>
      <c r="E65" s="53"/>
      <c r="F65" s="57"/>
      <c r="G65" s="78"/>
      <c r="H65" s="59"/>
      <c r="I65" s="59"/>
      <c r="J65" s="59"/>
      <c r="K65" s="52"/>
      <c r="L65" s="41"/>
    </row>
    <row r="66" spans="1:12" ht="15" x14ac:dyDescent="0.25">
      <c r="A66" s="23"/>
      <c r="B66" s="15"/>
      <c r="C66" s="11"/>
      <c r="D66" s="7" t="s">
        <v>22</v>
      </c>
      <c r="E66" s="53"/>
      <c r="F66" s="57"/>
      <c r="G66" s="59"/>
      <c r="H66" s="59"/>
      <c r="I66" s="59"/>
      <c r="J66" s="59"/>
      <c r="K66" s="60"/>
      <c r="L66" s="41"/>
    </row>
    <row r="67" spans="1:12" ht="15" x14ac:dyDescent="0.25">
      <c r="A67" s="23"/>
      <c r="B67" s="15"/>
      <c r="C67" s="11"/>
      <c r="D67" s="7" t="s">
        <v>23</v>
      </c>
      <c r="E67" s="49"/>
      <c r="F67" s="65"/>
      <c r="G67" s="62"/>
      <c r="H67" s="62"/>
      <c r="I67" s="62"/>
      <c r="J67" s="62"/>
      <c r="K67" s="60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/>
      <c r="G70" s="19"/>
      <c r="H70" s="19"/>
      <c r="I70" s="19"/>
      <c r="J70" s="19"/>
      <c r="K70" s="25"/>
      <c r="L70" s="19">
        <f t="shared" ref="L70" si="19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8" t="s">
        <v>25</v>
      </c>
      <c r="E71" s="104" t="s">
        <v>81</v>
      </c>
      <c r="F71" s="105">
        <v>100</v>
      </c>
      <c r="G71" s="105">
        <v>5.13</v>
      </c>
      <c r="H71" s="105">
        <v>1.88</v>
      </c>
      <c r="I71" s="115">
        <v>7.38</v>
      </c>
      <c r="J71" s="105">
        <v>71</v>
      </c>
      <c r="K71" s="112">
        <v>115</v>
      </c>
      <c r="L71" s="41"/>
    </row>
    <row r="72" spans="1:12" ht="15" x14ac:dyDescent="0.25">
      <c r="A72" s="23"/>
      <c r="B72" s="15"/>
      <c r="C72" s="11"/>
      <c r="D72" s="7" t="s">
        <v>26</v>
      </c>
      <c r="E72" s="108" t="s">
        <v>82</v>
      </c>
      <c r="F72" s="109">
        <v>100</v>
      </c>
      <c r="G72" s="109">
        <v>10</v>
      </c>
      <c r="H72" s="109">
        <v>3</v>
      </c>
      <c r="I72" s="116">
        <v>6</v>
      </c>
      <c r="J72" s="109">
        <v>93</v>
      </c>
      <c r="K72" s="113">
        <v>245</v>
      </c>
      <c r="L72" s="41"/>
    </row>
    <row r="73" spans="1:12" ht="15" x14ac:dyDescent="0.25">
      <c r="A73" s="23"/>
      <c r="B73" s="15"/>
      <c r="C73" s="11"/>
      <c r="D73" s="7" t="s">
        <v>27</v>
      </c>
      <c r="E73" s="108" t="s">
        <v>64</v>
      </c>
      <c r="F73" s="109">
        <v>200</v>
      </c>
      <c r="G73" s="109">
        <v>8</v>
      </c>
      <c r="H73" s="109">
        <v>9</v>
      </c>
      <c r="I73" s="116">
        <v>41</v>
      </c>
      <c r="J73" s="109">
        <v>279</v>
      </c>
      <c r="K73" s="113">
        <v>694</v>
      </c>
      <c r="L73" s="41"/>
    </row>
    <row r="74" spans="1:12" ht="15" x14ac:dyDescent="0.25">
      <c r="A74" s="23"/>
      <c r="B74" s="15"/>
      <c r="C74" s="11"/>
      <c r="D74" s="7" t="s">
        <v>28</v>
      </c>
      <c r="E74" s="108"/>
      <c r="F74" s="109"/>
      <c r="G74" s="109"/>
      <c r="H74" s="109"/>
      <c r="I74" s="116"/>
      <c r="J74" s="109"/>
      <c r="K74" s="113"/>
      <c r="L74" s="41"/>
    </row>
    <row r="75" spans="1:12" ht="15" x14ac:dyDescent="0.25">
      <c r="A75" s="23"/>
      <c r="B75" s="15"/>
      <c r="C75" s="11"/>
      <c r="D75" s="7" t="s">
        <v>43</v>
      </c>
      <c r="E75" s="108" t="s">
        <v>83</v>
      </c>
      <c r="F75" s="109">
        <v>100</v>
      </c>
      <c r="G75" s="109">
        <v>1</v>
      </c>
      <c r="H75" s="109">
        <v>1</v>
      </c>
      <c r="I75" s="116">
        <v>12</v>
      </c>
      <c r="J75" s="109">
        <v>103</v>
      </c>
      <c r="K75" s="127" t="s">
        <v>44</v>
      </c>
      <c r="L75" s="41"/>
    </row>
    <row r="76" spans="1:12" ht="15" x14ac:dyDescent="0.25">
      <c r="A76" s="23"/>
      <c r="B76" s="15"/>
      <c r="C76" s="11"/>
      <c r="D76" s="7" t="s">
        <v>30</v>
      </c>
      <c r="E76" s="108" t="s">
        <v>49</v>
      </c>
      <c r="F76" s="109">
        <v>60</v>
      </c>
      <c r="G76" s="109">
        <v>3.16</v>
      </c>
      <c r="H76" s="109">
        <v>0.4</v>
      </c>
      <c r="I76" s="116">
        <v>19.32</v>
      </c>
      <c r="J76" s="109">
        <v>93.52</v>
      </c>
      <c r="K76" s="113" t="s">
        <v>55</v>
      </c>
      <c r="L76" s="41"/>
    </row>
    <row r="77" spans="1:12" ht="15" x14ac:dyDescent="0.25">
      <c r="A77" s="23"/>
      <c r="B77" s="15"/>
      <c r="C77" s="11"/>
      <c r="D77" s="7" t="s">
        <v>29</v>
      </c>
      <c r="E77" s="108" t="s">
        <v>84</v>
      </c>
      <c r="F77" s="109">
        <v>200</v>
      </c>
      <c r="G77" s="109">
        <v>0.53</v>
      </c>
      <c r="H77" s="109">
        <v>0</v>
      </c>
      <c r="I77" s="116">
        <v>9.8699999999999992</v>
      </c>
      <c r="J77" s="109">
        <v>41.6</v>
      </c>
      <c r="K77" s="113">
        <v>945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/>
      <c r="G80" s="19"/>
      <c r="H80" s="19"/>
      <c r="I80" s="19"/>
      <c r="J80" s="19"/>
      <c r="K80" s="25"/>
      <c r="L80" s="19">
        <f t="shared" ref="L80" si="20"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42" t="s">
        <v>4</v>
      </c>
      <c r="D81" s="143"/>
      <c r="E81" s="31"/>
      <c r="F81" s="121">
        <f>F71+F72+F73+F75+F74+F76+F77</f>
        <v>760</v>
      </c>
      <c r="G81" s="121">
        <f>G71+G72+G73+G74+G75+G76+G77+G78</f>
        <v>27.82</v>
      </c>
      <c r="H81" s="121">
        <f>H71+H72+H73+H74+H75+H76+H77</f>
        <v>15.28</v>
      </c>
      <c r="I81" s="121">
        <f>I71+I72+I73+I74+I75+I76+I77+I78</f>
        <v>95.57</v>
      </c>
      <c r="J81" s="121">
        <f>J72+J71+J73+J74+J75+J76+J77</f>
        <v>681.12</v>
      </c>
      <c r="K81" s="32"/>
      <c r="L81" s="32">
        <v>98.45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64"/>
      <c r="F82" s="79"/>
      <c r="G82" s="80"/>
      <c r="H82" s="80"/>
      <c r="I82" s="80"/>
      <c r="J82" s="80"/>
      <c r="K82" s="77"/>
      <c r="L82" s="39"/>
    </row>
    <row r="83" spans="1:12" ht="15" x14ac:dyDescent="0.25">
      <c r="A83" s="23"/>
      <c r="B83" s="15"/>
      <c r="C83" s="11"/>
      <c r="D83" s="6"/>
      <c r="E83" s="68"/>
      <c r="F83" s="81"/>
      <c r="G83" s="82"/>
      <c r="H83" s="82"/>
      <c r="I83" s="82"/>
      <c r="J83" s="83"/>
      <c r="K83" s="84"/>
      <c r="L83" s="41"/>
    </row>
    <row r="84" spans="1:12" ht="15" x14ac:dyDescent="0.25">
      <c r="A84" s="23"/>
      <c r="B84" s="15"/>
      <c r="C84" s="11"/>
      <c r="D84" s="7" t="s">
        <v>21</v>
      </c>
      <c r="E84" s="53"/>
      <c r="F84" s="57"/>
      <c r="G84" s="78"/>
      <c r="H84" s="59"/>
      <c r="I84" s="59"/>
      <c r="J84" s="59"/>
      <c r="K84" s="52"/>
      <c r="L84" s="41"/>
    </row>
    <row r="85" spans="1:12" ht="15" x14ac:dyDescent="0.25">
      <c r="A85" s="23"/>
      <c r="B85" s="15"/>
      <c r="C85" s="11"/>
      <c r="D85" s="7" t="s">
        <v>22</v>
      </c>
      <c r="E85" s="53"/>
      <c r="F85" s="57"/>
      <c r="G85" s="59"/>
      <c r="H85" s="59"/>
      <c r="I85" s="59"/>
      <c r="J85" s="59"/>
      <c r="K85" s="60"/>
      <c r="L85" s="41"/>
    </row>
    <row r="86" spans="1:12" ht="15" x14ac:dyDescent="0.2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63"/>
      <c r="F87" s="57"/>
      <c r="G87" s="59"/>
      <c r="H87" s="59"/>
      <c r="I87" s="59"/>
      <c r="J87" s="59"/>
      <c r="K87" s="5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/>
      <c r="G89" s="19"/>
      <c r="H89" s="19"/>
      <c r="I89" s="19"/>
      <c r="J89" s="19"/>
      <c r="K89" s="25"/>
      <c r="L89" s="19">
        <f t="shared" ref="L89" si="21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8" t="s">
        <v>25</v>
      </c>
      <c r="E90" s="104" t="s">
        <v>51</v>
      </c>
      <c r="F90" s="105">
        <v>100</v>
      </c>
      <c r="G90" s="105">
        <v>0.7</v>
      </c>
      <c r="H90" s="105">
        <v>3</v>
      </c>
      <c r="I90" s="115">
        <v>21</v>
      </c>
      <c r="J90" s="105">
        <v>46</v>
      </c>
      <c r="K90" s="112">
        <v>51</v>
      </c>
      <c r="L90" s="41"/>
    </row>
    <row r="91" spans="1:12" ht="15" x14ac:dyDescent="0.25">
      <c r="A91" s="23"/>
      <c r="B91" s="15"/>
      <c r="C91" s="11"/>
      <c r="D91" s="7" t="s">
        <v>26</v>
      </c>
      <c r="E91" s="108" t="s">
        <v>95</v>
      </c>
      <c r="F91" s="109">
        <v>200</v>
      </c>
      <c r="G91" s="109">
        <v>9</v>
      </c>
      <c r="H91" s="109">
        <v>8</v>
      </c>
      <c r="I91" s="116">
        <v>7</v>
      </c>
      <c r="J91" s="109">
        <v>228</v>
      </c>
      <c r="K91" s="113">
        <v>132</v>
      </c>
      <c r="L91" s="41"/>
    </row>
    <row r="92" spans="1:12" ht="15" x14ac:dyDescent="0.25">
      <c r="A92" s="23"/>
      <c r="B92" s="15"/>
      <c r="C92" s="11"/>
      <c r="D92" s="7" t="s">
        <v>27</v>
      </c>
      <c r="E92" s="108" t="s">
        <v>52</v>
      </c>
      <c r="F92" s="109">
        <v>200</v>
      </c>
      <c r="G92" s="109">
        <v>15</v>
      </c>
      <c r="H92" s="109">
        <v>12</v>
      </c>
      <c r="I92" s="116">
        <v>23</v>
      </c>
      <c r="J92" s="109">
        <v>214</v>
      </c>
      <c r="K92" s="113">
        <v>492</v>
      </c>
      <c r="L92" s="41"/>
    </row>
    <row r="93" spans="1:12" ht="15" x14ac:dyDescent="0.25">
      <c r="A93" s="23"/>
      <c r="B93" s="15"/>
      <c r="C93" s="11"/>
      <c r="D93" s="7" t="s">
        <v>87</v>
      </c>
      <c r="E93" s="108" t="s">
        <v>53</v>
      </c>
      <c r="F93" s="109">
        <v>100</v>
      </c>
      <c r="G93" s="109">
        <v>5</v>
      </c>
      <c r="H93" s="109">
        <v>2</v>
      </c>
      <c r="I93" s="116">
        <v>7</v>
      </c>
      <c r="J93" s="109">
        <v>67</v>
      </c>
      <c r="K93" s="113" t="s">
        <v>44</v>
      </c>
      <c r="L93" s="41"/>
    </row>
    <row r="94" spans="1:12" ht="15" x14ac:dyDescent="0.25">
      <c r="A94" s="23"/>
      <c r="B94" s="15"/>
      <c r="C94" s="11"/>
      <c r="D94" s="7" t="s">
        <v>43</v>
      </c>
      <c r="E94" s="108" t="s">
        <v>41</v>
      </c>
      <c r="F94" s="109">
        <v>30</v>
      </c>
      <c r="G94" s="109">
        <v>1</v>
      </c>
      <c r="H94" s="109">
        <v>6</v>
      </c>
      <c r="I94" s="116">
        <v>19</v>
      </c>
      <c r="J94" s="109">
        <v>129</v>
      </c>
      <c r="K94" s="113" t="s">
        <v>44</v>
      </c>
      <c r="L94" s="41"/>
    </row>
    <row r="95" spans="1:12" ht="15" x14ac:dyDescent="0.25">
      <c r="A95" s="23"/>
      <c r="B95" s="15"/>
      <c r="C95" s="11"/>
      <c r="D95" s="7" t="s">
        <v>30</v>
      </c>
      <c r="E95" s="108" t="s">
        <v>49</v>
      </c>
      <c r="F95" s="109">
        <v>40</v>
      </c>
      <c r="G95" s="109">
        <v>3.16</v>
      </c>
      <c r="H95" s="109">
        <v>0.4</v>
      </c>
      <c r="I95" s="116">
        <v>19.32</v>
      </c>
      <c r="J95" s="109">
        <v>93.52</v>
      </c>
      <c r="K95" s="113" t="s">
        <v>55</v>
      </c>
      <c r="L95" s="41"/>
    </row>
    <row r="96" spans="1:12" ht="15" x14ac:dyDescent="0.25">
      <c r="A96" s="23"/>
      <c r="B96" s="15"/>
      <c r="C96" s="11"/>
      <c r="D96" s="7" t="s">
        <v>29</v>
      </c>
      <c r="E96" s="108" t="s">
        <v>54</v>
      </c>
      <c r="F96" s="109">
        <v>200</v>
      </c>
      <c r="G96" s="109">
        <v>1.53</v>
      </c>
      <c r="H96" s="109">
        <v>1.9</v>
      </c>
      <c r="I96" s="116">
        <v>9.8699999999999992</v>
      </c>
      <c r="J96" s="109">
        <v>51.6</v>
      </c>
      <c r="K96" s="113">
        <v>685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3.9" customHeight="1" thickBot="1" x14ac:dyDescent="0.25">
      <c r="A99" s="29">
        <f>A81</f>
        <v>1</v>
      </c>
      <c r="B99" s="30">
        <v>5</v>
      </c>
      <c r="C99" s="142" t="s">
        <v>4</v>
      </c>
      <c r="D99" s="143"/>
      <c r="E99" s="31"/>
      <c r="F99" s="121">
        <f>F88+F96+F90+F91+F92+F93+F94+F95</f>
        <v>870</v>
      </c>
      <c r="G99" s="121">
        <f>G90+G91+G92+G93+G95+G94+G96</f>
        <v>35.39</v>
      </c>
      <c r="H99" s="121">
        <f>H90+H91+H92+H93+H94+H95+H96</f>
        <v>33.299999999999997</v>
      </c>
      <c r="I99" s="121">
        <f>I90+I91+I92+I93+I94+I95+I96</f>
        <v>106.19</v>
      </c>
      <c r="J99" s="121">
        <f>J90+J91+J92+J93+J94+J95+J96</f>
        <v>829.12</v>
      </c>
      <c r="K99" s="32"/>
      <c r="L99" s="32">
        <v>98.45</v>
      </c>
    </row>
    <row r="100" spans="1:12" ht="15.75" customHeight="1" x14ac:dyDescent="0.25">
      <c r="A100" s="20">
        <v>1</v>
      </c>
      <c r="B100" s="21">
        <v>6</v>
      </c>
      <c r="C100" s="22" t="s">
        <v>19</v>
      </c>
      <c r="D100" s="5" t="s">
        <v>20</v>
      </c>
      <c r="E100" s="53"/>
      <c r="F100" s="54"/>
      <c r="G100" s="55"/>
      <c r="H100" s="55"/>
      <c r="I100" s="55"/>
      <c r="J100" s="55"/>
      <c r="K100" s="52"/>
      <c r="L100" s="39"/>
    </row>
    <row r="101" spans="1:12" ht="15" x14ac:dyDescent="0.25">
      <c r="A101" s="23"/>
      <c r="B101" s="15"/>
      <c r="C101" s="11"/>
      <c r="D101" s="6"/>
      <c r="E101" s="53"/>
      <c r="F101" s="69"/>
      <c r="G101" s="58"/>
      <c r="H101" s="58"/>
      <c r="I101" s="58"/>
      <c r="J101" s="58"/>
      <c r="K101" s="56"/>
      <c r="L101" s="41"/>
    </row>
    <row r="102" spans="1:12" ht="15" x14ac:dyDescent="0.25">
      <c r="A102" s="23"/>
      <c r="B102" s="15"/>
      <c r="C102" s="11"/>
      <c r="D102" s="7" t="s">
        <v>21</v>
      </c>
      <c r="E102" s="53"/>
      <c r="F102" s="54"/>
      <c r="G102" s="55"/>
      <c r="H102" s="55"/>
      <c r="I102" s="55"/>
      <c r="J102" s="55"/>
      <c r="K102" s="52"/>
      <c r="L102" s="41"/>
    </row>
    <row r="103" spans="1:12" ht="15" x14ac:dyDescent="0.25">
      <c r="A103" s="23"/>
      <c r="B103" s="15"/>
      <c r="C103" s="11"/>
      <c r="D103" s="7" t="s">
        <v>22</v>
      </c>
      <c r="E103" s="53"/>
      <c r="F103" s="57"/>
      <c r="G103" s="59"/>
      <c r="H103" s="59"/>
      <c r="I103" s="59"/>
      <c r="J103" s="59"/>
      <c r="K103" s="60"/>
      <c r="L103" s="41"/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6"/>
      <c r="E105" s="64"/>
      <c r="F105" s="74"/>
      <c r="G105" s="75"/>
      <c r="H105" s="75"/>
      <c r="I105" s="75"/>
      <c r="J105" s="76"/>
      <c r="K105" s="77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4"/>
      <c r="B107" s="17"/>
      <c r="C107" s="8"/>
      <c r="D107" s="18" t="s">
        <v>31</v>
      </c>
      <c r="E107" s="9"/>
      <c r="F107" s="19"/>
      <c r="G107" s="19"/>
      <c r="H107" s="19"/>
      <c r="I107" s="19"/>
      <c r="J107" s="19"/>
      <c r="K107" s="25"/>
      <c r="L107" s="19">
        <f t="shared" ref="L107" si="22">SUM(L100:L106)</f>
        <v>0</v>
      </c>
    </row>
    <row r="108" spans="1:12" ht="15" x14ac:dyDescent="0.25">
      <c r="A108" s="26">
        <f>A100</f>
        <v>1</v>
      </c>
      <c r="B108" s="13">
        <v>6</v>
      </c>
      <c r="C108" s="10" t="s">
        <v>24</v>
      </c>
      <c r="D108" s="8" t="s">
        <v>25</v>
      </c>
      <c r="E108" s="104" t="s">
        <v>56</v>
      </c>
      <c r="F108" s="105">
        <v>100</v>
      </c>
      <c r="G108" s="117">
        <v>2</v>
      </c>
      <c r="H108" s="117">
        <v>7</v>
      </c>
      <c r="I108" s="118">
        <v>7</v>
      </c>
      <c r="J108" s="117">
        <v>85</v>
      </c>
      <c r="K108" s="112">
        <v>100002</v>
      </c>
      <c r="L108" s="41"/>
    </row>
    <row r="109" spans="1:12" ht="15" x14ac:dyDescent="0.25">
      <c r="A109" s="23"/>
      <c r="B109" s="15"/>
      <c r="C109" s="11"/>
      <c r="D109" s="7" t="s">
        <v>26</v>
      </c>
      <c r="E109" s="108" t="s">
        <v>57</v>
      </c>
      <c r="F109" s="109">
        <v>200</v>
      </c>
      <c r="G109" s="119">
        <v>9</v>
      </c>
      <c r="H109" s="119">
        <v>4</v>
      </c>
      <c r="I109" s="120">
        <v>21</v>
      </c>
      <c r="J109" s="119">
        <v>286</v>
      </c>
      <c r="K109" s="113">
        <v>50</v>
      </c>
      <c r="L109" s="41"/>
    </row>
    <row r="110" spans="1:12" ht="15" x14ac:dyDescent="0.25">
      <c r="A110" s="23"/>
      <c r="B110" s="15"/>
      <c r="C110" s="11"/>
      <c r="D110" s="7" t="s">
        <v>27</v>
      </c>
      <c r="E110" s="108" t="s">
        <v>58</v>
      </c>
      <c r="F110" s="109">
        <v>200</v>
      </c>
      <c r="G110" s="119">
        <v>9</v>
      </c>
      <c r="H110" s="119">
        <v>8</v>
      </c>
      <c r="I110" s="120">
        <v>7</v>
      </c>
      <c r="J110" s="119">
        <v>128</v>
      </c>
      <c r="K110" s="113" t="s">
        <v>60</v>
      </c>
      <c r="L110" s="41"/>
    </row>
    <row r="111" spans="1:12" ht="15" x14ac:dyDescent="0.25">
      <c r="A111" s="23"/>
      <c r="B111" s="15"/>
      <c r="C111" s="11"/>
      <c r="D111" s="7" t="s">
        <v>43</v>
      </c>
      <c r="E111" s="108" t="s">
        <v>99</v>
      </c>
      <c r="F111" s="109">
        <v>60</v>
      </c>
      <c r="G111" s="119">
        <v>2</v>
      </c>
      <c r="H111" s="119">
        <v>3</v>
      </c>
      <c r="I111" s="120">
        <v>11</v>
      </c>
      <c r="J111" s="119">
        <v>86</v>
      </c>
      <c r="K111" s="113" t="s">
        <v>44</v>
      </c>
      <c r="L111" s="41"/>
    </row>
    <row r="112" spans="1:12" ht="15" x14ac:dyDescent="0.25">
      <c r="A112" s="23"/>
      <c r="B112" s="15"/>
      <c r="C112" s="11"/>
      <c r="D112" s="7" t="s">
        <v>88</v>
      </c>
      <c r="E112" s="108" t="s">
        <v>59</v>
      </c>
      <c r="F112" s="109">
        <v>150</v>
      </c>
      <c r="G112" s="119">
        <v>4</v>
      </c>
      <c r="H112" s="119">
        <v>1</v>
      </c>
      <c r="I112" s="120">
        <v>20</v>
      </c>
      <c r="J112" s="119">
        <v>71</v>
      </c>
      <c r="K112" s="113" t="s">
        <v>44</v>
      </c>
      <c r="L112" s="41"/>
    </row>
    <row r="113" spans="1:12" ht="15" x14ac:dyDescent="0.25">
      <c r="A113" s="23"/>
      <c r="B113" s="15"/>
      <c r="C113" s="11"/>
      <c r="D113" s="7" t="s">
        <v>30</v>
      </c>
      <c r="E113" s="108" t="s">
        <v>49</v>
      </c>
      <c r="F113" s="109">
        <v>40</v>
      </c>
      <c r="G113" s="119">
        <v>3.13</v>
      </c>
      <c r="H113" s="119">
        <v>0.4</v>
      </c>
      <c r="I113" s="120">
        <v>19.32</v>
      </c>
      <c r="J113" s="119">
        <v>93.52</v>
      </c>
      <c r="K113" s="113" t="s">
        <v>55</v>
      </c>
      <c r="L113" s="41"/>
    </row>
    <row r="114" spans="1:12" ht="15" x14ac:dyDescent="0.25">
      <c r="A114" s="23"/>
      <c r="B114" s="15"/>
      <c r="C114" s="11"/>
      <c r="D114" s="7" t="s">
        <v>29</v>
      </c>
      <c r="E114" s="108" t="s">
        <v>54</v>
      </c>
      <c r="F114" s="109">
        <v>200</v>
      </c>
      <c r="G114" s="119">
        <v>0.53</v>
      </c>
      <c r="H114" s="119">
        <v>0</v>
      </c>
      <c r="I114" s="120">
        <v>9.4700000000000006</v>
      </c>
      <c r="J114" s="119">
        <v>52</v>
      </c>
      <c r="K114" s="113">
        <v>685</v>
      </c>
      <c r="L114" s="41"/>
    </row>
    <row r="115" spans="1:12" ht="15" x14ac:dyDescent="0.25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4"/>
      <c r="B117" s="17"/>
      <c r="C117" s="8"/>
      <c r="D117" s="18" t="s">
        <v>31</v>
      </c>
      <c r="E117" s="9"/>
      <c r="F117" s="19">
        <f>SUM(F108:F116)</f>
        <v>950</v>
      </c>
      <c r="G117" s="19">
        <f t="shared" ref="G117:J117" si="23">SUM(G108:G116)</f>
        <v>29.66</v>
      </c>
      <c r="H117" s="19">
        <f t="shared" si="23"/>
        <v>23.4</v>
      </c>
      <c r="I117" s="19">
        <f t="shared" si="23"/>
        <v>94.789999999999992</v>
      </c>
      <c r="J117" s="19">
        <f t="shared" si="23"/>
        <v>801.52</v>
      </c>
      <c r="K117" s="25"/>
      <c r="L117" s="19">
        <f t="shared" ref="L117" si="24">SUM(L108:L116)</f>
        <v>0</v>
      </c>
    </row>
    <row r="118" spans="1:12" ht="15" customHeight="1" thickBot="1" x14ac:dyDescent="0.25">
      <c r="A118" s="29">
        <f>A100</f>
        <v>1</v>
      </c>
      <c r="B118" s="30">
        <f>B100</f>
        <v>6</v>
      </c>
      <c r="C118" s="142" t="s">
        <v>4</v>
      </c>
      <c r="D118" s="143"/>
      <c r="E118" s="31"/>
      <c r="F118" s="121">
        <f>F108+F109+F110+F112+F113+F114+F111</f>
        <v>950</v>
      </c>
      <c r="G118" s="32">
        <f t="shared" ref="G118:J118" si="25">G107+G117</f>
        <v>29.66</v>
      </c>
      <c r="H118" s="32">
        <f t="shared" si="25"/>
        <v>23.4</v>
      </c>
      <c r="I118" s="32">
        <f t="shared" si="25"/>
        <v>94.789999999999992</v>
      </c>
      <c r="J118" s="32">
        <f t="shared" si="25"/>
        <v>801.52</v>
      </c>
      <c r="K118" s="32"/>
      <c r="L118" s="32">
        <v>98.45</v>
      </c>
    </row>
    <row r="119" spans="1:12" ht="15" customHeight="1" x14ac:dyDescent="0.25">
      <c r="A119" s="20">
        <v>2</v>
      </c>
      <c r="B119" s="21">
        <v>7</v>
      </c>
      <c r="C119" s="22" t="s">
        <v>19</v>
      </c>
      <c r="D119" s="5" t="s">
        <v>20</v>
      </c>
      <c r="E119" s="49"/>
      <c r="F119" s="50"/>
      <c r="G119" s="51"/>
      <c r="H119" s="51"/>
      <c r="I119" s="51"/>
      <c r="J119" s="51"/>
      <c r="K119" s="52"/>
      <c r="L119" s="39"/>
    </row>
    <row r="120" spans="1:12" ht="15" x14ac:dyDescent="0.25">
      <c r="A120" s="23"/>
      <c r="B120" s="15"/>
      <c r="C120" s="11"/>
      <c r="D120" s="6"/>
      <c r="E120" s="53"/>
      <c r="F120" s="85"/>
      <c r="G120" s="86"/>
      <c r="H120" s="86"/>
      <c r="I120" s="86"/>
      <c r="J120" s="86"/>
      <c r="K120" s="52"/>
      <c r="L120" s="41"/>
    </row>
    <row r="121" spans="1:12" ht="15" x14ac:dyDescent="0.25">
      <c r="A121" s="23"/>
      <c r="B121" s="15"/>
      <c r="C121" s="11"/>
      <c r="D121" s="7" t="s">
        <v>21</v>
      </c>
      <c r="E121" s="53"/>
      <c r="F121" s="57"/>
      <c r="G121" s="59"/>
      <c r="H121" s="59"/>
      <c r="I121" s="59"/>
      <c r="J121" s="59"/>
      <c r="K121" s="52"/>
      <c r="L121" s="41"/>
    </row>
    <row r="122" spans="1:12" ht="15" x14ac:dyDescent="0.25">
      <c r="A122" s="23"/>
      <c r="B122" s="15"/>
      <c r="C122" s="11"/>
      <c r="D122" s="7" t="s">
        <v>22</v>
      </c>
      <c r="E122" s="53"/>
      <c r="F122" s="57"/>
      <c r="G122" s="59"/>
      <c r="H122" s="59"/>
      <c r="I122" s="59"/>
      <c r="J122" s="59"/>
      <c r="K122" s="60"/>
      <c r="L122" s="41"/>
    </row>
    <row r="123" spans="1:12" ht="15" x14ac:dyDescent="0.25">
      <c r="A123" s="23"/>
      <c r="B123" s="15"/>
      <c r="C123" s="11"/>
      <c r="D123" s="7" t="s">
        <v>23</v>
      </c>
      <c r="E123" s="53"/>
      <c r="F123" s="57"/>
      <c r="G123" s="78"/>
      <c r="H123" s="59"/>
      <c r="I123" s="59"/>
      <c r="J123" s="59"/>
      <c r="K123" s="60"/>
      <c r="L123" s="41"/>
    </row>
    <row r="124" spans="1:12" ht="15" x14ac:dyDescent="0.25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23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24"/>
      <c r="B126" s="17"/>
      <c r="C126" s="8"/>
      <c r="D126" s="18" t="s">
        <v>31</v>
      </c>
      <c r="E126" s="9"/>
      <c r="F126" s="19"/>
      <c r="G126" s="19"/>
      <c r="H126" s="19"/>
      <c r="I126" s="19"/>
      <c r="J126" s="19"/>
      <c r="K126" s="25"/>
      <c r="L126" s="19">
        <f t="shared" ref="L126" si="26">SUM(L119:L125)</f>
        <v>0</v>
      </c>
    </row>
    <row r="127" spans="1:12" ht="15" x14ac:dyDescent="0.25">
      <c r="A127" s="26">
        <f>A119</f>
        <v>2</v>
      </c>
      <c r="B127" s="13">
        <f>B119</f>
        <v>7</v>
      </c>
      <c r="C127" s="10" t="s">
        <v>24</v>
      </c>
      <c r="D127" s="8" t="s">
        <v>25</v>
      </c>
      <c r="E127" s="104" t="s">
        <v>91</v>
      </c>
      <c r="F127" s="105">
        <v>100</v>
      </c>
      <c r="G127" s="105">
        <v>12</v>
      </c>
      <c r="H127" s="105">
        <v>6</v>
      </c>
      <c r="I127" s="115">
        <v>7</v>
      </c>
      <c r="J127" s="105">
        <v>70</v>
      </c>
      <c r="K127" s="112" t="s">
        <v>44</v>
      </c>
      <c r="L127" s="41"/>
    </row>
    <row r="128" spans="1:12" ht="15" x14ac:dyDescent="0.25">
      <c r="A128" s="23"/>
      <c r="B128" s="15"/>
      <c r="C128" s="11"/>
      <c r="D128" s="7" t="s">
        <v>26</v>
      </c>
      <c r="E128" s="108" t="s">
        <v>100</v>
      </c>
      <c r="F128" s="109">
        <v>200</v>
      </c>
      <c r="G128" s="109">
        <v>3</v>
      </c>
      <c r="H128" s="109">
        <v>6</v>
      </c>
      <c r="I128" s="116">
        <v>1</v>
      </c>
      <c r="J128" s="109">
        <v>64</v>
      </c>
      <c r="K128" s="113">
        <v>81</v>
      </c>
      <c r="L128" s="41"/>
    </row>
    <row r="129" spans="1:12" ht="15" x14ac:dyDescent="0.25">
      <c r="A129" s="23"/>
      <c r="B129" s="15"/>
      <c r="C129" s="11"/>
      <c r="D129" s="7" t="s">
        <v>27</v>
      </c>
      <c r="E129" s="108" t="s">
        <v>62</v>
      </c>
      <c r="F129" s="109">
        <v>300</v>
      </c>
      <c r="G129" s="109">
        <v>5</v>
      </c>
      <c r="H129" s="109">
        <v>8</v>
      </c>
      <c r="I129" s="116">
        <v>29</v>
      </c>
      <c r="J129" s="109">
        <v>202</v>
      </c>
      <c r="K129" s="113">
        <v>332</v>
      </c>
      <c r="L129" s="41"/>
    </row>
    <row r="130" spans="1:12" ht="15" x14ac:dyDescent="0.25">
      <c r="A130" s="23"/>
      <c r="B130" s="15"/>
      <c r="C130" s="11"/>
      <c r="D130" s="7" t="s">
        <v>43</v>
      </c>
      <c r="E130" s="108" t="s">
        <v>96</v>
      </c>
      <c r="F130" s="109">
        <v>30</v>
      </c>
      <c r="G130" s="109">
        <v>2</v>
      </c>
      <c r="H130" s="109">
        <v>3</v>
      </c>
      <c r="I130" s="116">
        <v>11</v>
      </c>
      <c r="J130" s="109">
        <v>86</v>
      </c>
      <c r="K130" s="113" t="s">
        <v>44</v>
      </c>
      <c r="L130" s="41"/>
    </row>
    <row r="131" spans="1:12" ht="15" x14ac:dyDescent="0.25">
      <c r="A131" s="23"/>
      <c r="B131" s="15"/>
      <c r="C131" s="11"/>
      <c r="D131" s="7" t="s">
        <v>43</v>
      </c>
      <c r="E131" s="108" t="s">
        <v>63</v>
      </c>
      <c r="F131" s="109">
        <v>85</v>
      </c>
      <c r="G131" s="109">
        <v>5</v>
      </c>
      <c r="H131" s="109">
        <v>5</v>
      </c>
      <c r="I131" s="116">
        <v>28</v>
      </c>
      <c r="J131" s="109">
        <v>270</v>
      </c>
      <c r="K131" s="113" t="s">
        <v>44</v>
      </c>
      <c r="L131" s="41"/>
    </row>
    <row r="132" spans="1:12" ht="15" x14ac:dyDescent="0.25">
      <c r="A132" s="23"/>
      <c r="B132" s="15"/>
      <c r="C132" s="11"/>
      <c r="D132" s="7" t="s">
        <v>30</v>
      </c>
      <c r="E132" s="108" t="s">
        <v>49</v>
      </c>
      <c r="F132" s="109">
        <v>60</v>
      </c>
      <c r="G132" s="109">
        <v>3.16</v>
      </c>
      <c r="H132" s="109">
        <v>0.4</v>
      </c>
      <c r="I132" s="116">
        <v>19.32</v>
      </c>
      <c r="J132" s="109">
        <v>93.52</v>
      </c>
      <c r="K132" s="113" t="s">
        <v>55</v>
      </c>
      <c r="L132" s="41"/>
    </row>
    <row r="133" spans="1:12" ht="15" x14ac:dyDescent="0.25">
      <c r="A133" s="23"/>
      <c r="B133" s="15"/>
      <c r="C133" s="11"/>
      <c r="D133" s="7" t="s">
        <v>29</v>
      </c>
      <c r="E133" s="108" t="s">
        <v>54</v>
      </c>
      <c r="F133" s="109">
        <v>200</v>
      </c>
      <c r="G133" s="109">
        <v>3</v>
      </c>
      <c r="H133" s="109">
        <v>1.2</v>
      </c>
      <c r="I133" s="116">
        <v>20.6</v>
      </c>
      <c r="J133" s="109">
        <v>52</v>
      </c>
      <c r="K133" s="113">
        <v>685</v>
      </c>
      <c r="L133" s="41"/>
    </row>
    <row r="134" spans="1:12" ht="15" x14ac:dyDescent="0.25">
      <c r="A134" s="23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23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24"/>
      <c r="B136" s="17"/>
      <c r="C136" s="8"/>
      <c r="D136" s="18" t="s">
        <v>31</v>
      </c>
      <c r="E136" s="9"/>
      <c r="F136" s="19"/>
      <c r="G136" s="19"/>
      <c r="H136" s="19"/>
      <c r="I136" s="19"/>
      <c r="J136" s="19"/>
      <c r="K136" s="25"/>
      <c r="L136" s="19">
        <f t="shared" ref="L136" si="27">SUM(L127:L135)</f>
        <v>0</v>
      </c>
    </row>
    <row r="137" spans="1:12" ht="13.5" thickBot="1" x14ac:dyDescent="0.25">
      <c r="A137" s="29">
        <f>A119</f>
        <v>2</v>
      </c>
      <c r="B137" s="30">
        <f>B119</f>
        <v>7</v>
      </c>
      <c r="C137" s="142" t="s">
        <v>4</v>
      </c>
      <c r="D137" s="143"/>
      <c r="E137" s="31"/>
      <c r="F137" s="121">
        <f>F127+F129+F128+F130+F131+F132+F133</f>
        <v>975</v>
      </c>
      <c r="G137" s="121">
        <f>G127+G128+G129+G130+G131+G133+G132</f>
        <v>33.159999999999997</v>
      </c>
      <c r="H137" s="121">
        <f>H127+H128+H129+H130+H131+H133+H132</f>
        <v>29.599999999999998</v>
      </c>
      <c r="I137" s="121">
        <f>I127+I128+I129+I130+I131+I132+I133</f>
        <v>115.91999999999999</v>
      </c>
      <c r="J137" s="121">
        <f>J127+J129+J128+J130+J131+J132+J133</f>
        <v>837.52</v>
      </c>
      <c r="K137" s="32"/>
      <c r="L137" s="32">
        <v>98.45</v>
      </c>
    </row>
    <row r="138" spans="1:12" ht="15" customHeight="1" x14ac:dyDescent="0.25">
      <c r="A138" s="14">
        <v>2</v>
      </c>
      <c r="B138" s="15">
        <v>8</v>
      </c>
      <c r="C138" s="22" t="s">
        <v>19</v>
      </c>
      <c r="D138" s="5" t="s">
        <v>20</v>
      </c>
      <c r="E138" s="64"/>
      <c r="F138" s="65"/>
      <c r="G138" s="62"/>
      <c r="H138" s="62"/>
      <c r="I138" s="62"/>
      <c r="J138" s="62"/>
      <c r="K138" s="52"/>
      <c r="L138" s="39"/>
    </row>
    <row r="139" spans="1:12" ht="15" x14ac:dyDescent="0.25">
      <c r="A139" s="14"/>
      <c r="B139" s="15"/>
      <c r="C139" s="11"/>
      <c r="D139" s="6"/>
      <c r="E139" s="64"/>
      <c r="F139" s="66"/>
      <c r="G139" s="67"/>
      <c r="H139" s="67"/>
      <c r="I139" s="67"/>
      <c r="J139" s="67"/>
      <c r="K139" s="52"/>
      <c r="L139" s="41"/>
    </row>
    <row r="140" spans="1:12" ht="15" x14ac:dyDescent="0.25">
      <c r="A140" s="14"/>
      <c r="B140" s="15"/>
      <c r="C140" s="11"/>
      <c r="D140" s="7" t="s">
        <v>21</v>
      </c>
      <c r="E140" s="53"/>
      <c r="F140" s="54"/>
      <c r="G140" s="87"/>
      <c r="H140" s="55"/>
      <c r="I140" s="55"/>
      <c r="J140" s="55"/>
      <c r="K140" s="52"/>
      <c r="L140" s="41"/>
    </row>
    <row r="141" spans="1:12" ht="15" x14ac:dyDescent="0.25">
      <c r="A141" s="14"/>
      <c r="B141" s="15"/>
      <c r="C141" s="11"/>
      <c r="D141" s="7" t="s">
        <v>22</v>
      </c>
      <c r="E141" s="53"/>
      <c r="F141" s="57"/>
      <c r="G141" s="59"/>
      <c r="H141" s="59"/>
      <c r="I141" s="59"/>
      <c r="J141" s="59"/>
      <c r="K141" s="60"/>
      <c r="L141" s="41"/>
    </row>
    <row r="142" spans="1:12" ht="15.75" customHeight="1" x14ac:dyDescent="0.25">
      <c r="A142" s="14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14"/>
      <c r="B143" s="15"/>
      <c r="C143" s="11"/>
      <c r="D143" s="6"/>
      <c r="E143" s="63"/>
      <c r="F143" s="61"/>
      <c r="G143" s="62"/>
      <c r="H143" s="62"/>
      <c r="I143" s="62"/>
      <c r="J143" s="62"/>
      <c r="K143" s="52"/>
      <c r="L143" s="41"/>
    </row>
    <row r="144" spans="1:12" ht="15" x14ac:dyDescent="0.2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16"/>
      <c r="B145" s="17"/>
      <c r="C145" s="8"/>
      <c r="D145" s="18" t="s">
        <v>31</v>
      </c>
      <c r="E145" s="9"/>
      <c r="F145" s="19"/>
      <c r="G145" s="19"/>
      <c r="H145" s="19"/>
      <c r="I145" s="19"/>
      <c r="J145" s="19"/>
      <c r="K145" s="25"/>
      <c r="L145" s="19">
        <f t="shared" ref="L145" si="28">SUM(L138:L144)</f>
        <v>0</v>
      </c>
    </row>
    <row r="146" spans="1:12" ht="15" x14ac:dyDescent="0.25">
      <c r="A146" s="13">
        <f>A138</f>
        <v>2</v>
      </c>
      <c r="B146" s="13">
        <f>B138</f>
        <v>8</v>
      </c>
      <c r="C146" s="10" t="s">
        <v>24</v>
      </c>
      <c r="D146" s="8" t="s">
        <v>25</v>
      </c>
      <c r="E146" s="104" t="s">
        <v>101</v>
      </c>
      <c r="F146" s="105">
        <v>100</v>
      </c>
      <c r="G146" s="105">
        <v>1</v>
      </c>
      <c r="H146" s="105">
        <v>7</v>
      </c>
      <c r="I146" s="115">
        <v>6</v>
      </c>
      <c r="J146" s="105">
        <v>82</v>
      </c>
      <c r="K146" s="112">
        <v>43</v>
      </c>
      <c r="L146" s="41"/>
    </row>
    <row r="147" spans="1:12" ht="15" x14ac:dyDescent="0.25">
      <c r="A147" s="14"/>
      <c r="B147" s="15"/>
      <c r="C147" s="11"/>
      <c r="D147" s="7" t="s">
        <v>26</v>
      </c>
      <c r="E147" s="108"/>
      <c r="F147" s="109"/>
      <c r="G147" s="109"/>
      <c r="H147" s="109"/>
      <c r="I147" s="116"/>
      <c r="J147" s="109"/>
      <c r="K147" s="113"/>
      <c r="L147" s="41"/>
    </row>
    <row r="148" spans="1:12" ht="15" x14ac:dyDescent="0.25">
      <c r="A148" s="14"/>
      <c r="B148" s="15"/>
      <c r="C148" s="11"/>
      <c r="D148" s="7" t="s">
        <v>27</v>
      </c>
      <c r="E148" s="108" t="s">
        <v>102</v>
      </c>
      <c r="F148" s="109">
        <v>100</v>
      </c>
      <c r="G148" s="109">
        <v>16</v>
      </c>
      <c r="H148" s="109">
        <v>12</v>
      </c>
      <c r="I148" s="116">
        <v>16</v>
      </c>
      <c r="J148" s="109">
        <v>228</v>
      </c>
      <c r="K148" s="113">
        <v>437</v>
      </c>
      <c r="L148" s="41"/>
    </row>
    <row r="149" spans="1:12" ht="15" x14ac:dyDescent="0.25">
      <c r="A149" s="14"/>
      <c r="B149" s="15"/>
      <c r="C149" s="11"/>
      <c r="D149" s="7" t="s">
        <v>28</v>
      </c>
      <c r="E149" s="108" t="s">
        <v>64</v>
      </c>
      <c r="F149" s="109">
        <v>200</v>
      </c>
      <c r="G149" s="109">
        <v>4</v>
      </c>
      <c r="H149" s="109">
        <v>5</v>
      </c>
      <c r="I149" s="116">
        <v>14</v>
      </c>
      <c r="J149" s="109">
        <v>210</v>
      </c>
      <c r="K149" s="113">
        <v>694</v>
      </c>
      <c r="L149" s="41"/>
    </row>
    <row r="150" spans="1:12" ht="15" x14ac:dyDescent="0.25">
      <c r="A150" s="14"/>
      <c r="B150" s="15"/>
      <c r="C150" s="11"/>
      <c r="D150" s="7" t="s">
        <v>43</v>
      </c>
      <c r="E150" s="108" t="s">
        <v>65</v>
      </c>
      <c r="F150" s="109">
        <v>40</v>
      </c>
      <c r="G150" s="109">
        <v>7</v>
      </c>
      <c r="H150" s="109">
        <v>9</v>
      </c>
      <c r="I150" s="116">
        <v>0</v>
      </c>
      <c r="J150" s="109">
        <v>107</v>
      </c>
      <c r="K150" s="113" t="s">
        <v>44</v>
      </c>
      <c r="L150" s="41"/>
    </row>
    <row r="151" spans="1:12" ht="15" x14ac:dyDescent="0.25">
      <c r="A151" s="14"/>
      <c r="B151" s="15"/>
      <c r="C151" s="11"/>
      <c r="D151" s="7" t="s">
        <v>30</v>
      </c>
      <c r="E151" s="108" t="s">
        <v>49</v>
      </c>
      <c r="F151" s="109">
        <v>60</v>
      </c>
      <c r="G151" s="109">
        <v>3.16</v>
      </c>
      <c r="H151" s="109">
        <v>0.4</v>
      </c>
      <c r="I151" s="116">
        <v>19.32</v>
      </c>
      <c r="J151" s="109">
        <v>93.52</v>
      </c>
      <c r="K151" s="113" t="s">
        <v>55</v>
      </c>
      <c r="L151" s="41"/>
    </row>
    <row r="152" spans="1:12" ht="15" x14ac:dyDescent="0.25">
      <c r="A152" s="14"/>
      <c r="B152" s="15"/>
      <c r="C152" s="11"/>
      <c r="D152" s="7" t="s">
        <v>29</v>
      </c>
      <c r="E152" s="108" t="s">
        <v>66</v>
      </c>
      <c r="F152" s="109">
        <v>200</v>
      </c>
      <c r="G152" s="109">
        <v>1</v>
      </c>
      <c r="H152" s="109">
        <v>1</v>
      </c>
      <c r="I152" s="116">
        <v>19</v>
      </c>
      <c r="J152" s="109">
        <v>82</v>
      </c>
      <c r="K152" s="113">
        <v>639</v>
      </c>
      <c r="L152" s="41"/>
    </row>
    <row r="153" spans="1:12" ht="15" x14ac:dyDescent="0.25">
      <c r="A153" s="14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14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16"/>
      <c r="B155" s="17"/>
      <c r="C155" s="8"/>
      <c r="D155" s="18" t="s">
        <v>31</v>
      </c>
      <c r="E155" s="9"/>
      <c r="F155" s="19"/>
      <c r="G155" s="19"/>
      <c r="H155" s="19"/>
      <c r="I155" s="19"/>
      <c r="J155" s="19"/>
      <c r="K155" s="25"/>
      <c r="L155" s="19">
        <f t="shared" ref="L155" si="29">SUM(L146:L154)</f>
        <v>0</v>
      </c>
    </row>
    <row r="156" spans="1:12" ht="13.5" thickBot="1" x14ac:dyDescent="0.25">
      <c r="A156" s="33">
        <f>A138</f>
        <v>2</v>
      </c>
      <c r="B156" s="33">
        <f>B138</f>
        <v>8</v>
      </c>
      <c r="C156" s="142" t="s">
        <v>4</v>
      </c>
      <c r="D156" s="143"/>
      <c r="E156" s="31"/>
      <c r="F156" s="121">
        <f>F146+F147+F148+F149+F150+F151+F152</f>
        <v>700</v>
      </c>
      <c r="G156" s="121">
        <f>G146+G147+G148+G149+G150+G151+G152</f>
        <v>32.159999999999997</v>
      </c>
      <c r="H156" s="121">
        <f>H146+H147+H148+H150+H151+H152+H149</f>
        <v>34.4</v>
      </c>
      <c r="I156" s="121">
        <f>I146+I147+I148+I149+I150+I151+I152</f>
        <v>74.319999999999993</v>
      </c>
      <c r="J156" s="121">
        <f>J146+J147+J148+J149+J150+J151+J152</f>
        <v>802.52</v>
      </c>
      <c r="K156" s="32"/>
      <c r="L156" s="32">
        <v>98.45</v>
      </c>
    </row>
    <row r="157" spans="1:12" ht="15" customHeight="1" x14ac:dyDescent="0.25">
      <c r="A157" s="20">
        <v>2</v>
      </c>
      <c r="B157" s="21">
        <v>9</v>
      </c>
      <c r="C157" s="22" t="s">
        <v>19</v>
      </c>
      <c r="D157" s="5" t="s">
        <v>20</v>
      </c>
      <c r="E157" s="88"/>
      <c r="F157" s="62"/>
      <c r="G157" s="62"/>
      <c r="H157" s="62"/>
      <c r="I157" s="62"/>
      <c r="J157" s="62"/>
      <c r="K157" s="52"/>
      <c r="L157" s="39"/>
    </row>
    <row r="158" spans="1:12" ht="15" x14ac:dyDescent="0.25">
      <c r="A158" s="23"/>
      <c r="B158" s="15"/>
      <c r="C158" s="11"/>
      <c r="D158" s="6"/>
      <c r="E158" s="53"/>
      <c r="F158" s="54"/>
      <c r="G158" s="55"/>
      <c r="H158" s="55"/>
      <c r="I158" s="55"/>
      <c r="J158" s="55"/>
      <c r="K158" s="56"/>
      <c r="L158" s="41"/>
    </row>
    <row r="159" spans="1:12" ht="15" x14ac:dyDescent="0.25">
      <c r="A159" s="23"/>
      <c r="B159" s="15"/>
      <c r="C159" s="11"/>
      <c r="D159" s="7" t="s">
        <v>21</v>
      </c>
      <c r="E159" s="53"/>
      <c r="F159" s="57"/>
      <c r="G159" s="59"/>
      <c r="H159" s="59"/>
      <c r="I159" s="59"/>
      <c r="J159" s="59"/>
      <c r="K159" s="52"/>
      <c r="L159" s="41"/>
    </row>
    <row r="160" spans="1:12" ht="15" x14ac:dyDescent="0.25">
      <c r="A160" s="23"/>
      <c r="B160" s="15"/>
      <c r="C160" s="11"/>
      <c r="D160" s="7" t="s">
        <v>22</v>
      </c>
      <c r="E160" s="53"/>
      <c r="F160" s="57"/>
      <c r="G160" s="59"/>
      <c r="H160" s="59"/>
      <c r="I160" s="59"/>
      <c r="J160" s="59"/>
      <c r="K160" s="60"/>
      <c r="L160" s="41"/>
    </row>
    <row r="161" spans="1:12" ht="15" x14ac:dyDescent="0.25">
      <c r="A161" s="23"/>
      <c r="B161" s="15"/>
      <c r="C161" s="11"/>
      <c r="D161" s="7" t="s">
        <v>23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6"/>
      <c r="E162" s="89"/>
      <c r="F162" s="79"/>
      <c r="G162" s="80"/>
      <c r="H162" s="80"/>
      <c r="I162" s="80"/>
      <c r="J162" s="80"/>
      <c r="K162" s="84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4"/>
      <c r="B164" s="17"/>
      <c r="C164" s="8"/>
      <c r="D164" s="18" t="s">
        <v>31</v>
      </c>
      <c r="E164" s="9"/>
      <c r="F164" s="19"/>
      <c r="G164" s="19"/>
      <c r="H164" s="19"/>
      <c r="I164" s="19"/>
      <c r="J164" s="19"/>
      <c r="K164" s="25"/>
      <c r="L164" s="19">
        <f t="shared" ref="L164" si="30">SUM(L157:L163)</f>
        <v>0</v>
      </c>
    </row>
    <row r="165" spans="1:12" ht="15" x14ac:dyDescent="0.25">
      <c r="A165" s="26">
        <f>A157</f>
        <v>2</v>
      </c>
      <c r="B165" s="13">
        <f>B157</f>
        <v>9</v>
      </c>
      <c r="C165" s="10" t="s">
        <v>24</v>
      </c>
      <c r="D165" s="8" t="s">
        <v>25</v>
      </c>
      <c r="E165" s="104"/>
      <c r="F165" s="105"/>
      <c r="G165" s="105"/>
      <c r="H165" s="105"/>
      <c r="I165" s="115"/>
      <c r="J165" s="105"/>
      <c r="K165" s="112"/>
      <c r="L165" s="41"/>
    </row>
    <row r="166" spans="1:12" ht="15" x14ac:dyDescent="0.25">
      <c r="A166" s="23"/>
      <c r="B166" s="15"/>
      <c r="C166" s="11"/>
      <c r="D166" s="7" t="s">
        <v>26</v>
      </c>
      <c r="E166" s="108" t="s">
        <v>93</v>
      </c>
      <c r="F166" s="109">
        <v>250</v>
      </c>
      <c r="G166" s="109">
        <v>9</v>
      </c>
      <c r="H166" s="109">
        <v>10</v>
      </c>
      <c r="I166" s="116">
        <v>14</v>
      </c>
      <c r="J166" s="109">
        <v>251</v>
      </c>
      <c r="K166" s="113">
        <v>81</v>
      </c>
      <c r="L166" s="41"/>
    </row>
    <row r="167" spans="1:12" ht="15" x14ac:dyDescent="0.25">
      <c r="A167" s="23"/>
      <c r="B167" s="15"/>
      <c r="C167" s="11"/>
      <c r="D167" s="7" t="s">
        <v>27</v>
      </c>
      <c r="E167" s="108" t="s">
        <v>94</v>
      </c>
      <c r="F167" s="109">
        <v>200</v>
      </c>
      <c r="G167" s="109">
        <v>2.04</v>
      </c>
      <c r="H167" s="109">
        <v>3.68</v>
      </c>
      <c r="I167" s="116">
        <v>7.89</v>
      </c>
      <c r="J167" s="109">
        <v>206</v>
      </c>
      <c r="K167" s="113">
        <v>489</v>
      </c>
      <c r="L167" s="41"/>
    </row>
    <row r="168" spans="1:12" ht="15" x14ac:dyDescent="0.25">
      <c r="A168" s="23"/>
      <c r="B168" s="15"/>
      <c r="C168" s="11"/>
      <c r="D168" s="7" t="s">
        <v>28</v>
      </c>
      <c r="E168" s="108"/>
      <c r="F168" s="109"/>
      <c r="G168" s="109"/>
      <c r="H168" s="109"/>
      <c r="I168" s="116"/>
      <c r="J168" s="109"/>
      <c r="K168" s="113"/>
      <c r="L168" s="41"/>
    </row>
    <row r="169" spans="1:12" ht="15" x14ac:dyDescent="0.25">
      <c r="A169" s="23"/>
      <c r="B169" s="15"/>
      <c r="C169" s="11"/>
      <c r="D169" s="7" t="s">
        <v>43</v>
      </c>
      <c r="E169" s="108" t="s">
        <v>41</v>
      </c>
      <c r="F169" s="109">
        <v>60</v>
      </c>
      <c r="G169" s="109">
        <v>1</v>
      </c>
      <c r="H169" s="109">
        <v>6</v>
      </c>
      <c r="I169" s="116">
        <v>19</v>
      </c>
      <c r="J169" s="109">
        <v>129</v>
      </c>
      <c r="K169" s="113" t="s">
        <v>44</v>
      </c>
      <c r="L169" s="41"/>
    </row>
    <row r="170" spans="1:12" ht="15" x14ac:dyDescent="0.25">
      <c r="A170" s="23"/>
      <c r="B170" s="15"/>
      <c r="C170" s="11"/>
      <c r="D170" s="7" t="s">
        <v>30</v>
      </c>
      <c r="E170" s="108" t="s">
        <v>49</v>
      </c>
      <c r="F170" s="109">
        <v>60</v>
      </c>
      <c r="G170" s="109">
        <v>3.16</v>
      </c>
      <c r="H170" s="109">
        <v>0.4</v>
      </c>
      <c r="I170" s="116">
        <v>19.32</v>
      </c>
      <c r="J170" s="109">
        <v>93.52</v>
      </c>
      <c r="K170" s="113" t="s">
        <v>55</v>
      </c>
      <c r="L170" s="41"/>
    </row>
    <row r="171" spans="1:12" ht="15" x14ac:dyDescent="0.25">
      <c r="A171" s="23"/>
      <c r="B171" s="15"/>
      <c r="C171" s="11"/>
      <c r="D171" s="7" t="s">
        <v>29</v>
      </c>
      <c r="E171" s="108" t="s">
        <v>67</v>
      </c>
      <c r="F171" s="109">
        <v>200</v>
      </c>
      <c r="G171" s="109">
        <v>0.53</v>
      </c>
      <c r="H171" s="109">
        <v>0</v>
      </c>
      <c r="I171" s="116">
        <v>9.4700000000000006</v>
      </c>
      <c r="J171" s="109">
        <v>40</v>
      </c>
      <c r="K171" s="113" t="s">
        <v>44</v>
      </c>
      <c r="L171" s="41"/>
    </row>
    <row r="172" spans="1:12" ht="15" x14ac:dyDescent="0.25">
      <c r="A172" s="23"/>
      <c r="B172" s="15"/>
      <c r="C172" s="11"/>
      <c r="D172" s="6" t="s">
        <v>88</v>
      </c>
      <c r="E172" s="122" t="s">
        <v>68</v>
      </c>
      <c r="F172" s="124">
        <v>100</v>
      </c>
      <c r="G172" s="124">
        <v>0.5</v>
      </c>
      <c r="H172" s="124">
        <v>0.23</v>
      </c>
      <c r="I172" s="125">
        <v>7.73</v>
      </c>
      <c r="J172" s="124">
        <v>14.13</v>
      </c>
      <c r="K172" s="123" t="s">
        <v>55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4"/>
      <c r="B174" s="17"/>
      <c r="C174" s="8"/>
      <c r="D174" s="18" t="s">
        <v>31</v>
      </c>
      <c r="E174" s="9"/>
      <c r="F174" s="19"/>
      <c r="G174" s="19"/>
      <c r="H174" s="19"/>
      <c r="I174" s="19"/>
      <c r="J174" s="19"/>
      <c r="K174" s="25"/>
      <c r="L174" s="19">
        <f t="shared" ref="L174" si="31">SUM(L165:L173)</f>
        <v>0</v>
      </c>
    </row>
    <row r="175" spans="1:12" ht="13.5" thickBot="1" x14ac:dyDescent="0.25">
      <c r="A175" s="29">
        <f>A157</f>
        <v>2</v>
      </c>
      <c r="B175" s="30">
        <f>B157</f>
        <v>9</v>
      </c>
      <c r="C175" s="142" t="s">
        <v>4</v>
      </c>
      <c r="D175" s="143"/>
      <c r="E175" s="31"/>
      <c r="F175" s="121">
        <f>F165+F166+F167+F169+F168+F170+F171+F172</f>
        <v>870</v>
      </c>
      <c r="G175" s="121">
        <f>G165+G166+G168+G167+G169+G170+G171+G172</f>
        <v>16.229999999999997</v>
      </c>
      <c r="H175" s="121">
        <f>H165+H166+H167+H168+H169+H170+H171+H172</f>
        <v>20.309999999999999</v>
      </c>
      <c r="I175" s="121">
        <f>I165+I166+I167+I168+I169+I170+I171+I172</f>
        <v>77.410000000000011</v>
      </c>
      <c r="J175" s="121">
        <f>J165+J166+J167+J168+J169+J170+J171+J172</f>
        <v>733.65</v>
      </c>
      <c r="K175" s="32"/>
      <c r="L175" s="32">
        <v>98.45</v>
      </c>
    </row>
    <row r="176" spans="1:12" ht="15" customHeight="1" x14ac:dyDescent="0.25">
      <c r="A176" s="20">
        <v>2</v>
      </c>
      <c r="B176" s="21">
        <v>10</v>
      </c>
      <c r="C176" s="22" t="s">
        <v>19</v>
      </c>
      <c r="D176" s="5" t="s">
        <v>20</v>
      </c>
      <c r="E176" s="93"/>
      <c r="F176" s="94"/>
      <c r="G176" s="95"/>
      <c r="H176" s="95"/>
      <c r="I176" s="95"/>
      <c r="J176" s="95"/>
      <c r="K176" s="96"/>
      <c r="L176" s="39"/>
    </row>
    <row r="177" spans="1:12" ht="15" x14ac:dyDescent="0.25">
      <c r="A177" s="23"/>
      <c r="B177" s="15"/>
      <c r="C177" s="11"/>
      <c r="D177" s="6"/>
      <c r="E177" s="49"/>
      <c r="F177" s="65"/>
      <c r="G177" s="62"/>
      <c r="H177" s="62"/>
      <c r="I177" s="62"/>
      <c r="J177" s="62"/>
      <c r="K177" s="52"/>
      <c r="L177" s="41"/>
    </row>
    <row r="178" spans="1:12" ht="15" x14ac:dyDescent="0.25">
      <c r="A178" s="23"/>
      <c r="B178" s="15"/>
      <c r="C178" s="11"/>
      <c r="D178" s="7" t="s">
        <v>21</v>
      </c>
      <c r="E178" s="53"/>
      <c r="F178" s="57"/>
      <c r="G178" s="59"/>
      <c r="H178" s="59"/>
      <c r="I178" s="59"/>
      <c r="J178" s="59"/>
      <c r="K178" s="52"/>
      <c r="L178" s="41"/>
    </row>
    <row r="179" spans="1:12" ht="15" x14ac:dyDescent="0.25">
      <c r="A179" s="23"/>
      <c r="B179" s="15"/>
      <c r="C179" s="11"/>
      <c r="D179" s="7" t="s">
        <v>22</v>
      </c>
      <c r="E179" s="97"/>
      <c r="F179" s="92"/>
      <c r="G179" s="80"/>
      <c r="H179" s="80"/>
      <c r="I179" s="80"/>
      <c r="J179" s="98"/>
      <c r="K179" s="84"/>
      <c r="L179" s="41"/>
    </row>
    <row r="180" spans="1:12" ht="15" x14ac:dyDescent="0.2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6"/>
      <c r="E181" s="90"/>
      <c r="F181" s="91"/>
      <c r="G181" s="62"/>
      <c r="H181" s="62"/>
      <c r="I181" s="62"/>
      <c r="J181" s="62"/>
      <c r="K181" s="9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4"/>
      <c r="B183" s="17"/>
      <c r="C183" s="8"/>
      <c r="D183" s="18" t="s">
        <v>31</v>
      </c>
      <c r="E183" s="9"/>
      <c r="F183" s="19"/>
      <c r="G183" s="19"/>
      <c r="H183" s="19"/>
      <c r="I183" s="19"/>
      <c r="J183" s="19"/>
      <c r="K183" s="25"/>
      <c r="L183" s="19">
        <f t="shared" ref="L183" si="32">SUM(L176:L182)</f>
        <v>0</v>
      </c>
    </row>
    <row r="184" spans="1:12" ht="15.75" customHeight="1" x14ac:dyDescent="0.25">
      <c r="A184" s="26">
        <f>A176</f>
        <v>2</v>
      </c>
      <c r="B184" s="13">
        <f>B176</f>
        <v>10</v>
      </c>
      <c r="C184" s="10" t="s">
        <v>24</v>
      </c>
      <c r="D184" s="8" t="s">
        <v>25</v>
      </c>
      <c r="E184" s="104" t="s">
        <v>38</v>
      </c>
      <c r="F184" s="105">
        <v>100</v>
      </c>
      <c r="G184" s="105">
        <v>1.01</v>
      </c>
      <c r="H184" s="105">
        <v>4.8499999999999996</v>
      </c>
      <c r="I184" s="115">
        <v>5.39</v>
      </c>
      <c r="J184" s="105">
        <v>69.260000000000005</v>
      </c>
      <c r="K184" s="112">
        <v>71</v>
      </c>
      <c r="L184" s="41"/>
    </row>
    <row r="185" spans="1:12" ht="15" x14ac:dyDescent="0.25">
      <c r="A185" s="23"/>
      <c r="B185" s="15"/>
      <c r="C185" s="11"/>
      <c r="D185" s="7" t="s">
        <v>26</v>
      </c>
      <c r="E185" s="108"/>
      <c r="F185" s="109"/>
      <c r="G185" s="109"/>
      <c r="H185" s="109"/>
      <c r="I185" s="116"/>
      <c r="J185" s="109"/>
      <c r="K185" s="113"/>
      <c r="L185" s="41"/>
    </row>
    <row r="186" spans="1:12" ht="15" x14ac:dyDescent="0.25">
      <c r="A186" s="23"/>
      <c r="B186" s="15"/>
      <c r="C186" s="11"/>
      <c r="D186" s="7" t="s">
        <v>28</v>
      </c>
      <c r="E186" s="108" t="s">
        <v>69</v>
      </c>
      <c r="F186" s="109">
        <v>200</v>
      </c>
      <c r="G186" s="109">
        <v>4.8899999999999997</v>
      </c>
      <c r="H186" s="109">
        <v>7.23</v>
      </c>
      <c r="I186" s="116">
        <v>48.89</v>
      </c>
      <c r="J186" s="109">
        <v>290.14999999999998</v>
      </c>
      <c r="K186" s="113">
        <v>302</v>
      </c>
      <c r="L186" s="41"/>
    </row>
    <row r="187" spans="1:12" ht="15" x14ac:dyDescent="0.25">
      <c r="A187" s="23"/>
      <c r="B187" s="15"/>
      <c r="C187" s="11"/>
      <c r="D187" s="7" t="s">
        <v>89</v>
      </c>
      <c r="E187" s="108" t="s">
        <v>47</v>
      </c>
      <c r="F187" s="109">
        <v>100</v>
      </c>
      <c r="G187" s="109">
        <v>16</v>
      </c>
      <c r="H187" s="109">
        <v>17</v>
      </c>
      <c r="I187" s="116">
        <v>4</v>
      </c>
      <c r="J187" s="109">
        <v>231</v>
      </c>
      <c r="K187" s="113">
        <v>437</v>
      </c>
      <c r="L187" s="41"/>
    </row>
    <row r="188" spans="1:12" ht="15" x14ac:dyDescent="0.25">
      <c r="A188" s="23"/>
      <c r="B188" s="15"/>
      <c r="C188" s="11"/>
      <c r="D188" s="7" t="s">
        <v>43</v>
      </c>
      <c r="E188" s="108" t="s">
        <v>92</v>
      </c>
      <c r="F188" s="109">
        <v>30</v>
      </c>
      <c r="G188" s="109"/>
      <c r="H188" s="109"/>
      <c r="I188" s="116"/>
      <c r="J188" s="109"/>
      <c r="K188" s="113"/>
      <c r="L188" s="41"/>
    </row>
    <row r="189" spans="1:12" ht="15" x14ac:dyDescent="0.25">
      <c r="A189" s="23"/>
      <c r="B189" s="15"/>
      <c r="C189" s="11"/>
      <c r="D189" s="7" t="s">
        <v>30</v>
      </c>
      <c r="E189" s="108" t="s">
        <v>49</v>
      </c>
      <c r="F189" s="109">
        <v>60</v>
      </c>
      <c r="G189" s="109">
        <v>3.16</v>
      </c>
      <c r="H189" s="109">
        <v>3.6</v>
      </c>
      <c r="I189" s="116">
        <v>22.32</v>
      </c>
      <c r="J189" s="109">
        <v>93.52</v>
      </c>
      <c r="K189" s="113" t="s">
        <v>55</v>
      </c>
      <c r="L189" s="41"/>
    </row>
    <row r="190" spans="1:12" ht="15" x14ac:dyDescent="0.25">
      <c r="A190" s="23"/>
      <c r="B190" s="15"/>
      <c r="C190" s="11"/>
      <c r="D190" s="7" t="s">
        <v>29</v>
      </c>
      <c r="E190" s="108" t="s">
        <v>70</v>
      </c>
      <c r="F190" s="109">
        <v>200</v>
      </c>
      <c r="G190" s="109">
        <v>0.53</v>
      </c>
      <c r="H190" s="109">
        <v>0</v>
      </c>
      <c r="I190" s="116">
        <v>9.4700000000000006</v>
      </c>
      <c r="J190" s="109">
        <v>52</v>
      </c>
      <c r="K190" s="113">
        <v>685</v>
      </c>
      <c r="L190" s="41"/>
    </row>
    <row r="191" spans="1:12" ht="15" x14ac:dyDescent="0.25">
      <c r="A191" s="23"/>
      <c r="B191" s="15"/>
      <c r="C191" s="11"/>
      <c r="D191" s="136" t="s">
        <v>88</v>
      </c>
      <c r="E191" s="135" t="s">
        <v>59</v>
      </c>
      <c r="F191" s="133">
        <v>100</v>
      </c>
      <c r="G191" s="133">
        <v>4</v>
      </c>
      <c r="H191" s="133">
        <v>1</v>
      </c>
      <c r="I191" s="133">
        <v>20</v>
      </c>
      <c r="J191" s="133">
        <v>71</v>
      </c>
      <c r="K191" s="134" t="s">
        <v>44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4"/>
      <c r="B193" s="17"/>
      <c r="C193" s="8"/>
      <c r="D193" s="18" t="s">
        <v>31</v>
      </c>
      <c r="E193" s="9"/>
      <c r="F193" s="19"/>
      <c r="G193" s="19"/>
      <c r="H193" s="19"/>
      <c r="I193" s="19"/>
      <c r="J193" s="19"/>
      <c r="K193" s="25"/>
      <c r="L193" s="19">
        <f t="shared" ref="L193" si="33">SUM(L184:L192)</f>
        <v>0</v>
      </c>
    </row>
    <row r="194" spans="1:12" ht="13.5" thickBot="1" x14ac:dyDescent="0.25">
      <c r="A194" s="29">
        <f>A176</f>
        <v>2</v>
      </c>
      <c r="B194" s="30">
        <f>B176</f>
        <v>10</v>
      </c>
      <c r="C194" s="142" t="s">
        <v>4</v>
      </c>
      <c r="D194" s="143"/>
      <c r="E194" s="31"/>
      <c r="F194" s="121">
        <f>F184+F185+F186+F187+F188+F189+F190</f>
        <v>690</v>
      </c>
      <c r="G194" s="121">
        <f>G184+G185+G187+G186+G188+G189+G190</f>
        <v>25.590000000000003</v>
      </c>
      <c r="H194" s="121">
        <f>I184+I185+I186+I187+I188+I189+I190</f>
        <v>90.07</v>
      </c>
      <c r="I194" s="121">
        <f>I184+I185+I186+I187+I188+I189+I191+I190</f>
        <v>110.07</v>
      </c>
      <c r="J194" s="121">
        <f>J184+J185+J186+J187+J188+J189+J190</f>
        <v>735.93</v>
      </c>
      <c r="K194" s="32"/>
      <c r="L194" s="32">
        <v>98.45</v>
      </c>
    </row>
    <row r="195" spans="1:12" ht="14.45" customHeight="1" x14ac:dyDescent="0.25">
      <c r="A195" s="20">
        <v>2</v>
      </c>
      <c r="B195" s="21">
        <v>11</v>
      </c>
      <c r="C195" s="22" t="s">
        <v>19</v>
      </c>
      <c r="D195" s="5" t="s">
        <v>20</v>
      </c>
      <c r="E195" s="99"/>
      <c r="F195" s="100"/>
      <c r="G195" s="101"/>
      <c r="H195" s="101"/>
      <c r="I195" s="101"/>
      <c r="J195" s="101"/>
      <c r="K195" s="56"/>
      <c r="L195" s="39"/>
    </row>
    <row r="196" spans="1:12" ht="13.9" customHeight="1" x14ac:dyDescent="0.25">
      <c r="A196" s="23"/>
      <c r="B196" s="15"/>
      <c r="C196" s="11"/>
      <c r="D196" s="6"/>
      <c r="E196" s="102"/>
      <c r="F196" s="79"/>
      <c r="G196" s="65"/>
      <c r="H196" s="65"/>
      <c r="I196" s="65"/>
      <c r="J196" s="65"/>
      <c r="K196" s="77"/>
      <c r="L196" s="41"/>
    </row>
    <row r="197" spans="1:12" ht="15" x14ac:dyDescent="0.25">
      <c r="A197" s="23"/>
      <c r="B197" s="15"/>
      <c r="C197" s="11"/>
      <c r="D197" s="7" t="s">
        <v>21</v>
      </c>
      <c r="E197" s="53"/>
      <c r="F197" s="54"/>
      <c r="G197" s="55"/>
      <c r="H197" s="55"/>
      <c r="I197" s="55"/>
      <c r="J197" s="55"/>
      <c r="K197" s="56"/>
      <c r="L197" s="41"/>
    </row>
    <row r="198" spans="1:12" ht="15" x14ac:dyDescent="0.25">
      <c r="A198" s="23"/>
      <c r="B198" s="15"/>
      <c r="C198" s="11"/>
      <c r="D198" s="7" t="s">
        <v>22</v>
      </c>
      <c r="E198" s="53"/>
      <c r="F198" s="57"/>
      <c r="G198" s="103"/>
      <c r="H198" s="59"/>
      <c r="I198" s="59"/>
      <c r="J198" s="59"/>
      <c r="K198" s="60"/>
      <c r="L198" s="41"/>
    </row>
    <row r="199" spans="1:12" ht="15" x14ac:dyDescent="0.25">
      <c r="A199" s="23"/>
      <c r="B199" s="15"/>
      <c r="C199" s="11"/>
      <c r="D199" s="7" t="s">
        <v>23</v>
      </c>
      <c r="E199" s="49"/>
      <c r="F199" s="65"/>
      <c r="G199" s="62"/>
      <c r="H199" s="62"/>
      <c r="I199" s="62"/>
      <c r="J199" s="62"/>
      <c r="K199" s="60"/>
      <c r="L199" s="41"/>
    </row>
    <row r="200" spans="1:12" ht="15" x14ac:dyDescent="0.25">
      <c r="A200" s="23"/>
      <c r="B200" s="15"/>
      <c r="C200" s="11"/>
      <c r="D200" s="6"/>
      <c r="E200" s="40"/>
      <c r="F200" s="41"/>
      <c r="G200" s="41"/>
      <c r="H200" s="41"/>
      <c r="I200" s="41"/>
      <c r="J200" s="41"/>
      <c r="K200" s="42"/>
      <c r="L200" s="41"/>
    </row>
    <row r="201" spans="1:12" ht="15" x14ac:dyDescent="0.2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4"/>
      <c r="B202" s="17"/>
      <c r="C202" s="8"/>
      <c r="D202" s="18"/>
      <c r="E202" s="9"/>
      <c r="F202" s="19"/>
      <c r="G202" s="19"/>
      <c r="H202" s="19"/>
      <c r="I202" s="19"/>
      <c r="J202" s="19"/>
      <c r="K202" s="25"/>
      <c r="L202" s="19">
        <f t="shared" ref="L202" si="34">SUM(L195:L201)</f>
        <v>0</v>
      </c>
    </row>
    <row r="203" spans="1:12" ht="15" x14ac:dyDescent="0.25">
      <c r="A203" s="26">
        <f>A195</f>
        <v>2</v>
      </c>
      <c r="B203" s="13">
        <f>B195</f>
        <v>11</v>
      </c>
      <c r="C203" s="10" t="s">
        <v>24</v>
      </c>
      <c r="D203" s="8" t="s">
        <v>25</v>
      </c>
      <c r="E203" s="104" t="s">
        <v>103</v>
      </c>
      <c r="F203" s="105">
        <v>100</v>
      </c>
      <c r="G203" s="105">
        <v>1</v>
      </c>
      <c r="H203" s="105">
        <v>4</v>
      </c>
      <c r="I203" s="115">
        <v>2</v>
      </c>
      <c r="J203" s="105">
        <v>38</v>
      </c>
      <c r="K203" s="112">
        <v>15</v>
      </c>
      <c r="L203" s="41"/>
    </row>
    <row r="204" spans="1:12" ht="15" x14ac:dyDescent="0.25">
      <c r="A204" s="23"/>
      <c r="B204" s="15"/>
      <c r="C204" s="11"/>
      <c r="D204" s="7" t="s">
        <v>26</v>
      </c>
      <c r="E204" s="108"/>
      <c r="F204" s="109"/>
      <c r="G204" s="109"/>
      <c r="H204" s="109"/>
      <c r="I204" s="116"/>
      <c r="J204" s="109"/>
      <c r="K204" s="113"/>
      <c r="L204" s="41"/>
    </row>
    <row r="205" spans="1:12" ht="15" x14ac:dyDescent="0.25">
      <c r="A205" s="23"/>
      <c r="B205" s="15"/>
      <c r="C205" s="11"/>
      <c r="D205" s="7" t="s">
        <v>27</v>
      </c>
      <c r="E205" s="108" t="s">
        <v>71</v>
      </c>
      <c r="F205" s="109">
        <v>250</v>
      </c>
      <c r="G205" s="109">
        <v>15</v>
      </c>
      <c r="H205" s="109">
        <v>12</v>
      </c>
      <c r="I205" s="116">
        <v>14</v>
      </c>
      <c r="J205" s="109">
        <v>215</v>
      </c>
      <c r="K205" s="113">
        <v>27</v>
      </c>
      <c r="L205" s="41"/>
    </row>
    <row r="206" spans="1:12" ht="15" x14ac:dyDescent="0.25">
      <c r="A206" s="23"/>
      <c r="B206" s="15"/>
      <c r="C206" s="11"/>
      <c r="D206" s="7" t="s">
        <v>28</v>
      </c>
      <c r="E206" s="108"/>
      <c r="F206" s="109"/>
      <c r="G206" s="109"/>
      <c r="H206" s="109"/>
      <c r="I206" s="116"/>
      <c r="J206" s="109"/>
      <c r="K206" s="113"/>
      <c r="L206" s="41"/>
    </row>
    <row r="207" spans="1:12" ht="15" x14ac:dyDescent="0.25">
      <c r="A207" s="23"/>
      <c r="B207" s="15"/>
      <c r="C207" s="11"/>
      <c r="D207" s="7" t="s">
        <v>43</v>
      </c>
      <c r="E207" s="108" t="s">
        <v>72</v>
      </c>
      <c r="F207" s="109">
        <v>60</v>
      </c>
      <c r="G207" s="109">
        <v>1</v>
      </c>
      <c r="H207" s="109">
        <v>1</v>
      </c>
      <c r="I207" s="116">
        <v>12</v>
      </c>
      <c r="J207" s="109">
        <v>160</v>
      </c>
      <c r="K207" s="113" t="s">
        <v>44</v>
      </c>
      <c r="L207" s="41"/>
    </row>
    <row r="208" spans="1:12" ht="15" x14ac:dyDescent="0.25">
      <c r="A208" s="23"/>
      <c r="B208" s="15"/>
      <c r="C208" s="11"/>
      <c r="D208" s="7" t="s">
        <v>30</v>
      </c>
      <c r="E208" s="108" t="s">
        <v>49</v>
      </c>
      <c r="F208" s="109">
        <v>60</v>
      </c>
      <c r="G208" s="109">
        <v>3.16</v>
      </c>
      <c r="H208" s="109">
        <v>0.4</v>
      </c>
      <c r="I208" s="116">
        <v>19.32</v>
      </c>
      <c r="J208" s="109">
        <v>93.52</v>
      </c>
      <c r="K208" s="113" t="s">
        <v>55</v>
      </c>
      <c r="L208" s="41"/>
    </row>
    <row r="209" spans="1:12" ht="15" x14ac:dyDescent="0.25">
      <c r="A209" s="23"/>
      <c r="B209" s="15"/>
      <c r="C209" s="11"/>
      <c r="D209" s="7" t="s">
        <v>29</v>
      </c>
      <c r="E209" s="108" t="s">
        <v>42</v>
      </c>
      <c r="F209" s="109">
        <v>200</v>
      </c>
      <c r="G209" s="109">
        <v>1</v>
      </c>
      <c r="H209" s="109">
        <v>1</v>
      </c>
      <c r="I209" s="116">
        <v>23</v>
      </c>
      <c r="J209" s="109">
        <v>88</v>
      </c>
      <c r="K209" s="113">
        <v>648</v>
      </c>
      <c r="L209" s="41"/>
    </row>
    <row r="210" spans="1:12" ht="15" x14ac:dyDescent="0.25">
      <c r="A210" s="23"/>
      <c r="B210" s="15"/>
      <c r="C210" s="11"/>
      <c r="D210" s="123" t="s">
        <v>23</v>
      </c>
      <c r="E210" s="122" t="s">
        <v>73</v>
      </c>
      <c r="F210" s="124">
        <v>150</v>
      </c>
      <c r="G210" s="124">
        <v>1</v>
      </c>
      <c r="H210" s="124">
        <v>1</v>
      </c>
      <c r="I210" s="125">
        <v>22</v>
      </c>
      <c r="J210" s="124">
        <v>84</v>
      </c>
      <c r="K210" s="123" t="s">
        <v>44</v>
      </c>
      <c r="L210" s="41"/>
    </row>
    <row r="211" spans="1:12" ht="15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3.9" customHeight="1" x14ac:dyDescent="0.25">
      <c r="A212" s="24"/>
      <c r="B212" s="17"/>
      <c r="C212" s="8"/>
      <c r="D212" s="18" t="s">
        <v>31</v>
      </c>
      <c r="E212" s="9"/>
      <c r="F212" s="19"/>
      <c r="G212" s="19"/>
      <c r="H212" s="19"/>
      <c r="I212" s="19"/>
      <c r="J212" s="19"/>
      <c r="K212" s="25"/>
      <c r="L212" s="19">
        <f t="shared" ref="L212" si="35">SUM(L203:L211)</f>
        <v>0</v>
      </c>
    </row>
    <row r="213" spans="1:12" ht="13.9" customHeight="1" thickBot="1" x14ac:dyDescent="0.25">
      <c r="A213" s="29">
        <f>A195</f>
        <v>2</v>
      </c>
      <c r="B213" s="30">
        <f>B195</f>
        <v>11</v>
      </c>
      <c r="C213" s="142" t="s">
        <v>4</v>
      </c>
      <c r="D213" s="143"/>
      <c r="E213" s="31"/>
      <c r="F213" s="121">
        <f>F203+F204+F205+F206+F207+F208+F209+F210</f>
        <v>820</v>
      </c>
      <c r="G213" s="121">
        <f>G203+G204+G205+G206+G207+G208+G209+G210</f>
        <v>22.16</v>
      </c>
      <c r="H213" s="121">
        <f>H203+H204+H205+H206+H207+H208+H209+H210</f>
        <v>19.399999999999999</v>
      </c>
      <c r="I213" s="121">
        <f>I203+I204+I205+I206+I207+I208+I209+I210</f>
        <v>92.32</v>
      </c>
      <c r="J213" s="121">
        <f>J203+J204+J205+J206+J207+J208+J209+J210</f>
        <v>678.52</v>
      </c>
      <c r="K213" s="32"/>
      <c r="L213" s="32">
        <v>98.45</v>
      </c>
    </row>
    <row r="214" spans="1:12" ht="13.9" customHeight="1" x14ac:dyDescent="0.25">
      <c r="A214" s="20">
        <v>2</v>
      </c>
      <c r="B214" s="21">
        <v>12</v>
      </c>
      <c r="C214" s="22" t="s">
        <v>19</v>
      </c>
      <c r="D214" s="5" t="s">
        <v>20</v>
      </c>
      <c r="E214" s="99"/>
      <c r="F214" s="100"/>
      <c r="G214" s="101"/>
      <c r="H214" s="101"/>
      <c r="I214" s="101"/>
      <c r="J214" s="101"/>
      <c r="K214" s="56"/>
      <c r="L214" s="39"/>
    </row>
    <row r="215" spans="1:12" ht="15" x14ac:dyDescent="0.25">
      <c r="A215" s="23"/>
      <c r="B215" s="15"/>
      <c r="C215" s="11"/>
      <c r="D215" s="6"/>
      <c r="E215" s="102"/>
      <c r="F215" s="79"/>
      <c r="G215" s="65"/>
      <c r="H215" s="65"/>
      <c r="I215" s="65"/>
      <c r="J215" s="65"/>
      <c r="K215" s="77"/>
      <c r="L215" s="41"/>
    </row>
    <row r="216" spans="1:12" ht="15" x14ac:dyDescent="0.25">
      <c r="A216" s="23"/>
      <c r="B216" s="15"/>
      <c r="C216" s="11"/>
      <c r="D216" s="7" t="s">
        <v>21</v>
      </c>
      <c r="E216" s="53"/>
      <c r="F216" s="54"/>
      <c r="G216" s="55"/>
      <c r="H216" s="55"/>
      <c r="I216" s="55"/>
      <c r="J216" s="55"/>
      <c r="K216" s="56"/>
      <c r="L216" s="41"/>
    </row>
    <row r="217" spans="1:12" ht="15" x14ac:dyDescent="0.25">
      <c r="A217" s="23"/>
      <c r="B217" s="15"/>
      <c r="C217" s="11"/>
      <c r="D217" s="7" t="s">
        <v>22</v>
      </c>
      <c r="E217" s="53"/>
      <c r="F217" s="57"/>
      <c r="G217" s="103"/>
      <c r="H217" s="59"/>
      <c r="I217" s="59"/>
      <c r="J217" s="59"/>
      <c r="K217" s="60"/>
      <c r="L217" s="41"/>
    </row>
    <row r="218" spans="1:12" ht="15" x14ac:dyDescent="0.25">
      <c r="A218" s="23"/>
      <c r="B218" s="15"/>
      <c r="C218" s="11"/>
      <c r="D218" s="7" t="s">
        <v>23</v>
      </c>
      <c r="E218" s="49"/>
      <c r="F218" s="65"/>
      <c r="G218" s="62"/>
      <c r="H218" s="62"/>
      <c r="I218" s="62"/>
      <c r="J218" s="62"/>
      <c r="K218" s="60"/>
      <c r="L218" s="41"/>
    </row>
    <row r="219" spans="1:12" ht="15" x14ac:dyDescent="0.25">
      <c r="A219" s="23"/>
      <c r="B219" s="15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3"/>
      <c r="B220" s="15"/>
      <c r="C220" s="11"/>
      <c r="D220" s="6"/>
      <c r="E220" s="40"/>
      <c r="F220" s="41"/>
      <c r="G220" s="41"/>
      <c r="H220" s="41"/>
      <c r="I220" s="41"/>
      <c r="J220" s="41"/>
      <c r="K220" s="42"/>
      <c r="L220" s="41"/>
    </row>
    <row r="221" spans="1:12" ht="15" x14ac:dyDescent="0.25">
      <c r="A221" s="24"/>
      <c r="B221" s="17"/>
      <c r="C221" s="8"/>
      <c r="D221" s="18"/>
      <c r="E221" s="9"/>
      <c r="F221" s="19"/>
      <c r="G221" s="19"/>
      <c r="H221" s="19"/>
      <c r="I221" s="19"/>
      <c r="J221" s="19"/>
      <c r="K221" s="25"/>
      <c r="L221" s="19">
        <f t="shared" ref="L221" si="36">SUM(L214:L220)</f>
        <v>0</v>
      </c>
    </row>
    <row r="222" spans="1:12" ht="15" x14ac:dyDescent="0.25">
      <c r="A222" s="26">
        <f>A214</f>
        <v>2</v>
      </c>
      <c r="B222" s="13">
        <f>B214</f>
        <v>12</v>
      </c>
      <c r="C222" s="10" t="s">
        <v>24</v>
      </c>
      <c r="D222" s="8" t="s">
        <v>25</v>
      </c>
      <c r="E222" s="138" t="s">
        <v>38</v>
      </c>
      <c r="F222" s="137">
        <v>60</v>
      </c>
      <c r="G222" s="133">
        <v>1</v>
      </c>
      <c r="H222" s="133">
        <v>6</v>
      </c>
      <c r="I222" s="133">
        <v>2</v>
      </c>
      <c r="J222" s="133">
        <v>65</v>
      </c>
      <c r="K222" s="134" t="s">
        <v>44</v>
      </c>
      <c r="L222" s="41"/>
    </row>
    <row r="223" spans="1:12" ht="15" x14ac:dyDescent="0.25">
      <c r="A223" s="23"/>
      <c r="B223" s="15"/>
      <c r="C223" s="11"/>
      <c r="D223" s="7" t="s">
        <v>26</v>
      </c>
      <c r="E223" s="108" t="s">
        <v>74</v>
      </c>
      <c r="F223" s="109">
        <v>250</v>
      </c>
      <c r="G223" s="109">
        <v>6</v>
      </c>
      <c r="H223" s="109">
        <v>7</v>
      </c>
      <c r="I223" s="116">
        <v>26</v>
      </c>
      <c r="J223" s="109">
        <v>174</v>
      </c>
      <c r="K223" s="113">
        <v>154</v>
      </c>
      <c r="L223" s="41"/>
    </row>
    <row r="224" spans="1:12" ht="15" x14ac:dyDescent="0.25">
      <c r="A224" s="23"/>
      <c r="B224" s="15"/>
      <c r="C224" s="11"/>
      <c r="D224" s="7" t="s">
        <v>27</v>
      </c>
      <c r="E224" s="108" t="s">
        <v>75</v>
      </c>
      <c r="F224" s="109">
        <v>60</v>
      </c>
      <c r="G224" s="109">
        <v>6</v>
      </c>
      <c r="H224" s="109">
        <v>5</v>
      </c>
      <c r="I224" s="116">
        <v>1</v>
      </c>
      <c r="J224" s="109">
        <v>83</v>
      </c>
      <c r="K224" s="113">
        <v>424</v>
      </c>
      <c r="L224" s="41"/>
    </row>
    <row r="225" spans="1:12" ht="15" x14ac:dyDescent="0.25">
      <c r="A225" s="23"/>
      <c r="B225" s="15"/>
      <c r="C225" s="11"/>
      <c r="D225" s="7" t="s">
        <v>43</v>
      </c>
      <c r="E225" s="108" t="s">
        <v>76</v>
      </c>
      <c r="F225" s="109">
        <v>100</v>
      </c>
      <c r="G225" s="109">
        <v>2</v>
      </c>
      <c r="H225" s="109">
        <v>1</v>
      </c>
      <c r="I225" s="116">
        <v>16</v>
      </c>
      <c r="J225" s="109">
        <v>86</v>
      </c>
      <c r="K225" s="113" t="s">
        <v>44</v>
      </c>
      <c r="L225" s="41"/>
    </row>
    <row r="226" spans="1:12" ht="15" x14ac:dyDescent="0.25">
      <c r="A226" s="23"/>
      <c r="B226" s="15"/>
      <c r="C226" s="11"/>
      <c r="D226" s="7" t="s">
        <v>43</v>
      </c>
      <c r="E226" s="108" t="s">
        <v>63</v>
      </c>
      <c r="F226" s="109">
        <v>100</v>
      </c>
      <c r="G226" s="109">
        <v>5</v>
      </c>
      <c r="H226" s="109">
        <v>5</v>
      </c>
      <c r="I226" s="116">
        <v>28</v>
      </c>
      <c r="J226" s="109">
        <v>139</v>
      </c>
      <c r="K226" s="113" t="s">
        <v>44</v>
      </c>
      <c r="L226" s="41"/>
    </row>
    <row r="227" spans="1:12" ht="15" x14ac:dyDescent="0.25">
      <c r="A227" s="23"/>
      <c r="B227" s="15"/>
      <c r="C227" s="11"/>
      <c r="D227" s="7" t="s">
        <v>30</v>
      </c>
      <c r="E227" s="108" t="s">
        <v>49</v>
      </c>
      <c r="F227" s="109">
        <v>60</v>
      </c>
      <c r="G227" s="109">
        <v>3.16</v>
      </c>
      <c r="H227" s="109">
        <v>0.4</v>
      </c>
      <c r="I227" s="116">
        <v>19.32</v>
      </c>
      <c r="J227" s="109">
        <v>93.52</v>
      </c>
      <c r="K227" s="113" t="s">
        <v>55</v>
      </c>
      <c r="L227" s="41"/>
    </row>
    <row r="228" spans="1:12" ht="15" x14ac:dyDescent="0.25">
      <c r="A228" s="23"/>
      <c r="B228" s="15"/>
      <c r="C228" s="11"/>
      <c r="D228" s="7" t="s">
        <v>29</v>
      </c>
      <c r="E228" s="108" t="s">
        <v>77</v>
      </c>
      <c r="F228" s="109">
        <v>200</v>
      </c>
      <c r="G228" s="109">
        <v>4</v>
      </c>
      <c r="H228" s="109">
        <v>3</v>
      </c>
      <c r="I228" s="116">
        <v>16</v>
      </c>
      <c r="J228" s="109">
        <v>104</v>
      </c>
      <c r="K228" s="113">
        <v>692</v>
      </c>
      <c r="L228" s="41"/>
    </row>
    <row r="229" spans="1:12" ht="15" x14ac:dyDescent="0.25">
      <c r="A229" s="23"/>
      <c r="B229" s="15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5" x14ac:dyDescent="0.25">
      <c r="A230" s="23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24"/>
      <c r="B231" s="17"/>
      <c r="C231" s="8"/>
      <c r="D231" s="18" t="s">
        <v>31</v>
      </c>
      <c r="E231" s="9"/>
      <c r="F231" s="19"/>
      <c r="G231" s="19"/>
      <c r="H231" s="19"/>
      <c r="I231" s="19"/>
      <c r="J231" s="19"/>
      <c r="K231" s="25"/>
      <c r="L231" s="19">
        <f t="shared" ref="L231" si="37">SUM(L222:L230)</f>
        <v>0</v>
      </c>
    </row>
    <row r="232" spans="1:12" ht="13.5" thickBot="1" x14ac:dyDescent="0.25">
      <c r="A232" s="29">
        <f>A214</f>
        <v>2</v>
      </c>
      <c r="B232" s="30">
        <f>B214</f>
        <v>12</v>
      </c>
      <c r="C232" s="142" t="s">
        <v>4</v>
      </c>
      <c r="D232" s="143"/>
      <c r="E232" s="31"/>
      <c r="F232" s="121">
        <f>F223+F224+F225+F226+F227+F228</f>
        <v>770</v>
      </c>
      <c r="G232" s="121">
        <f>G223+G224+G225+G226+G228+G227</f>
        <v>26.16</v>
      </c>
      <c r="H232" s="121">
        <f>H223+H224+H225+H226+H227+H228</f>
        <v>21.4</v>
      </c>
      <c r="I232" s="121">
        <f>I223+I224+I225+I226+I227+I228</f>
        <v>106.32</v>
      </c>
      <c r="J232" s="121">
        <f>J223+J224+J225+J226+J227+J228</f>
        <v>679.52</v>
      </c>
      <c r="K232" s="32"/>
      <c r="L232" s="32">
        <v>98.45</v>
      </c>
    </row>
    <row r="233" spans="1:12" ht="13.5" thickBot="1" x14ac:dyDescent="0.25">
      <c r="A233" s="27"/>
      <c r="B233" s="28"/>
      <c r="C233" s="139" t="s">
        <v>5</v>
      </c>
      <c r="D233" s="140"/>
      <c r="E233" s="141"/>
      <c r="F233" s="126">
        <f>(F24+F62+F81+F99+F118+F137+F156+F175+F194+F213+F232)/12</f>
        <v>758.75</v>
      </c>
      <c r="G233" s="126">
        <f>AVERAGE(G24,G43,G62,G81,G99,G118,G137,G156,G175,G194,G213,G232)</f>
        <v>28.389166666666672</v>
      </c>
      <c r="H233" s="126">
        <f>AVERAGE(H24,H43,H62,H81,H99,H118,H137,H156,H175,H194,H213,H232)</f>
        <v>30.430833333333329</v>
      </c>
      <c r="I233" s="126">
        <f>AVERAGE(I24,I43,I62,I81,I99,I118,I137,I156,I175,I213,I232)</f>
        <v>99.36636363636363</v>
      </c>
      <c r="J233" s="126">
        <f>AVERAGE(J24,J43,J62,J81,J99,J118,J137,J156,J175,J194,J213,J232)</f>
        <v>777.10750000000007</v>
      </c>
      <c r="K233" s="34"/>
      <c r="L233" s="34">
        <f>AVERAGE(L24,L62,L99,L118,L137,L175,L194,L213,L232)</f>
        <v>98.450000000000017</v>
      </c>
    </row>
  </sheetData>
  <mergeCells count="16">
    <mergeCell ref="C1:E1"/>
    <mergeCell ref="H1:K1"/>
    <mergeCell ref="H2:K2"/>
    <mergeCell ref="C118:D118"/>
    <mergeCell ref="C99:D99"/>
    <mergeCell ref="C81:D81"/>
    <mergeCell ref="C24:D24"/>
    <mergeCell ref="C62:D62"/>
    <mergeCell ref="C43:D43"/>
    <mergeCell ref="C233:E233"/>
    <mergeCell ref="C232:D232"/>
    <mergeCell ref="C137:D137"/>
    <mergeCell ref="C156:D156"/>
    <mergeCell ref="C175:D175"/>
    <mergeCell ref="C194:D194"/>
    <mergeCell ref="C213:D21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2023-10-22T10:39:54Z</cp:lastPrinted>
  <dcterms:created xsi:type="dcterms:W3CDTF">2022-05-16T14:23:56Z</dcterms:created>
  <dcterms:modified xsi:type="dcterms:W3CDTF">2025-02-14T02:26:24Z</dcterms:modified>
</cp:coreProperties>
</file>